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10" i="1"/>
  <c r="C43"/>
  <c r="M42"/>
  <c r="H42"/>
  <c r="F42"/>
  <c r="C42" s="1"/>
  <c r="M41"/>
  <c r="L41"/>
  <c r="J41"/>
  <c r="H41"/>
  <c r="C41" s="1"/>
  <c r="F41"/>
  <c r="M38"/>
  <c r="L38"/>
  <c r="J38"/>
  <c r="H38"/>
  <c r="F38"/>
  <c r="C38" s="1"/>
  <c r="F39"/>
  <c r="H39"/>
  <c r="J39"/>
  <c r="L39"/>
  <c r="M39"/>
  <c r="F40"/>
  <c r="C40" s="1"/>
  <c r="H40"/>
  <c r="J40"/>
  <c r="L40"/>
  <c r="M40"/>
  <c r="D44"/>
  <c r="E44"/>
  <c r="G44"/>
  <c r="I44"/>
  <c r="K44"/>
  <c r="C78"/>
  <c r="M77"/>
  <c r="L77"/>
  <c r="J77"/>
  <c r="H77"/>
  <c r="C77" s="1"/>
  <c r="F77"/>
  <c r="C345"/>
  <c r="J347" s="1"/>
  <c r="M345"/>
  <c r="L345"/>
  <c r="K345"/>
  <c r="J345"/>
  <c r="I345"/>
  <c r="H345"/>
  <c r="G345"/>
  <c r="F345"/>
  <c r="F346" s="1"/>
  <c r="E345"/>
  <c r="M343"/>
  <c r="L343"/>
  <c r="J343"/>
  <c r="H343"/>
  <c r="F343"/>
  <c r="C343" s="1"/>
  <c r="M342"/>
  <c r="L342"/>
  <c r="J342"/>
  <c r="H342"/>
  <c r="F342"/>
  <c r="C342" s="1"/>
  <c r="M341"/>
  <c r="L341"/>
  <c r="J341"/>
  <c r="H341"/>
  <c r="F341"/>
  <c r="C341" s="1"/>
  <c r="M340"/>
  <c r="L340"/>
  <c r="J340"/>
  <c r="H340"/>
  <c r="C340"/>
  <c r="M339"/>
  <c r="L339"/>
  <c r="J339"/>
  <c r="H339"/>
  <c r="C339" s="1"/>
  <c r="C344" s="1"/>
  <c r="F339"/>
  <c r="M337"/>
  <c r="L337"/>
  <c r="J337"/>
  <c r="H337"/>
  <c r="F337"/>
  <c r="C337"/>
  <c r="M336"/>
  <c r="H336"/>
  <c r="F336"/>
  <c r="C336"/>
  <c r="M335"/>
  <c r="J335"/>
  <c r="H335"/>
  <c r="F335"/>
  <c r="C335" s="1"/>
  <c r="M334"/>
  <c r="L334"/>
  <c r="J334"/>
  <c r="H334"/>
  <c r="C334" s="1"/>
  <c r="F334"/>
  <c r="M333"/>
  <c r="L333"/>
  <c r="J333"/>
  <c r="H333"/>
  <c r="F333"/>
  <c r="C333" s="1"/>
  <c r="M331"/>
  <c r="L331"/>
  <c r="J331"/>
  <c r="H331"/>
  <c r="F331"/>
  <c r="C331" s="1"/>
  <c r="M330"/>
  <c r="L330"/>
  <c r="J330"/>
  <c r="C330" s="1"/>
  <c r="H330"/>
  <c r="F330"/>
  <c r="M329"/>
  <c r="L329"/>
  <c r="J329"/>
  <c r="H329"/>
  <c r="F329"/>
  <c r="C329" s="1"/>
  <c r="M328"/>
  <c r="L328"/>
  <c r="J328"/>
  <c r="C328" s="1"/>
  <c r="H328"/>
  <c r="F328"/>
  <c r="M327"/>
  <c r="L327"/>
  <c r="J327"/>
  <c r="H327"/>
  <c r="F327"/>
  <c r="C327" s="1"/>
  <c r="C319"/>
  <c r="K319"/>
  <c r="I319"/>
  <c r="G319"/>
  <c r="E319"/>
  <c r="M317"/>
  <c r="L317"/>
  <c r="J317"/>
  <c r="H317"/>
  <c r="F317"/>
  <c r="C317" s="1"/>
  <c r="M316"/>
  <c r="L316"/>
  <c r="J316"/>
  <c r="C316" s="1"/>
  <c r="H316"/>
  <c r="F316"/>
  <c r="M315"/>
  <c r="L315"/>
  <c r="J315"/>
  <c r="H315"/>
  <c r="F315"/>
  <c r="C315" s="1"/>
  <c r="M314"/>
  <c r="M319" s="1"/>
  <c r="L314"/>
  <c r="L319" s="1"/>
  <c r="J314"/>
  <c r="C314" s="1"/>
  <c r="C318" s="1"/>
  <c r="H314"/>
  <c r="H319" s="1"/>
  <c r="H320" s="1"/>
  <c r="F314"/>
  <c r="M312"/>
  <c r="L312"/>
  <c r="J312"/>
  <c r="H312"/>
  <c r="F312"/>
  <c r="C312" s="1"/>
  <c r="M311"/>
  <c r="L311"/>
  <c r="J311"/>
  <c r="H311"/>
  <c r="F311"/>
  <c r="C311" s="1"/>
  <c r="M310"/>
  <c r="L310"/>
  <c r="J310"/>
  <c r="H310"/>
  <c r="F310"/>
  <c r="C310"/>
  <c r="M308"/>
  <c r="L308"/>
  <c r="J308"/>
  <c r="H308"/>
  <c r="F308"/>
  <c r="C308"/>
  <c r="M307"/>
  <c r="H307"/>
  <c r="F307"/>
  <c r="C307"/>
  <c r="M306"/>
  <c r="L306"/>
  <c r="J306"/>
  <c r="H306"/>
  <c r="C306" s="1"/>
  <c r="F306"/>
  <c r="M305"/>
  <c r="L305"/>
  <c r="J305"/>
  <c r="H305"/>
  <c r="F305"/>
  <c r="C305"/>
  <c r="M304"/>
  <c r="L304"/>
  <c r="J304"/>
  <c r="H304"/>
  <c r="C304" s="1"/>
  <c r="F304"/>
  <c r="C300"/>
  <c r="L300"/>
  <c r="K300"/>
  <c r="I300"/>
  <c r="H300"/>
  <c r="G300"/>
  <c r="E300"/>
  <c r="M298"/>
  <c r="L298"/>
  <c r="J298"/>
  <c r="C298" s="1"/>
  <c r="H298"/>
  <c r="F298"/>
  <c r="M297"/>
  <c r="L297"/>
  <c r="J297"/>
  <c r="H297"/>
  <c r="F297"/>
  <c r="C297" s="1"/>
  <c r="M296"/>
  <c r="L296"/>
  <c r="J296"/>
  <c r="C296" s="1"/>
  <c r="H296"/>
  <c r="F296"/>
  <c r="M295"/>
  <c r="M300" s="1"/>
  <c r="L295"/>
  <c r="J295"/>
  <c r="H295"/>
  <c r="F295"/>
  <c r="C295" s="1"/>
  <c r="M294"/>
  <c r="L294"/>
  <c r="J294"/>
  <c r="J300" s="1"/>
  <c r="H294"/>
  <c r="C294" s="1"/>
  <c r="M292"/>
  <c r="H292"/>
  <c r="F292"/>
  <c r="C292"/>
  <c r="M291"/>
  <c r="L291"/>
  <c r="J291"/>
  <c r="H291"/>
  <c r="F291"/>
  <c r="C291" s="1"/>
  <c r="M290"/>
  <c r="L290"/>
  <c r="J290"/>
  <c r="H290"/>
  <c r="F290"/>
  <c r="C290"/>
  <c r="L289"/>
  <c r="J289"/>
  <c r="M289" s="1"/>
  <c r="H289"/>
  <c r="C289" s="1"/>
  <c r="F289"/>
  <c r="M288"/>
  <c r="J288"/>
  <c r="C288" s="1"/>
  <c r="H288"/>
  <c r="F288"/>
  <c r="M287"/>
  <c r="L287"/>
  <c r="J287"/>
  <c r="H287"/>
  <c r="F287"/>
  <c r="C287" s="1"/>
  <c r="C293" s="1"/>
  <c r="M285"/>
  <c r="L285"/>
  <c r="J285"/>
  <c r="H285"/>
  <c r="F285"/>
  <c r="C285"/>
  <c r="M284"/>
  <c r="H284"/>
  <c r="F284"/>
  <c r="C284"/>
  <c r="M283"/>
  <c r="L283"/>
  <c r="J283"/>
  <c r="H283"/>
  <c r="F283"/>
  <c r="C283" s="1"/>
  <c r="M282"/>
  <c r="L282"/>
  <c r="J282"/>
  <c r="H282"/>
  <c r="F282"/>
  <c r="C282"/>
  <c r="M281"/>
  <c r="L281"/>
  <c r="J281"/>
  <c r="H281"/>
  <c r="F281"/>
  <c r="C281" s="1"/>
  <c r="C286" s="1"/>
  <c r="C272"/>
  <c r="K272"/>
  <c r="I272"/>
  <c r="G272"/>
  <c r="E272"/>
  <c r="M270"/>
  <c r="L270"/>
  <c r="J270"/>
  <c r="H270"/>
  <c r="C270" s="1"/>
  <c r="M269"/>
  <c r="L269"/>
  <c r="J269"/>
  <c r="H269"/>
  <c r="F269"/>
  <c r="C269" s="1"/>
  <c r="M268"/>
  <c r="L268"/>
  <c r="J268"/>
  <c r="H268"/>
  <c r="F268"/>
  <c r="C268" s="1"/>
  <c r="M267"/>
  <c r="L267"/>
  <c r="J267"/>
  <c r="H267"/>
  <c r="F267"/>
  <c r="C267" s="1"/>
  <c r="M266"/>
  <c r="L266"/>
  <c r="J266"/>
  <c r="H266"/>
  <c r="F266"/>
  <c r="C266" s="1"/>
  <c r="M264"/>
  <c r="L264"/>
  <c r="J264"/>
  <c r="H264"/>
  <c r="F264"/>
  <c r="C264" s="1"/>
  <c r="M263"/>
  <c r="H263"/>
  <c r="F263"/>
  <c r="C263" s="1"/>
  <c r="L262"/>
  <c r="L272" s="1"/>
  <c r="J262"/>
  <c r="J272" s="1"/>
  <c r="H262"/>
  <c r="H272" s="1"/>
  <c r="F262"/>
  <c r="F272" s="1"/>
  <c r="C262"/>
  <c r="M260"/>
  <c r="L260"/>
  <c r="J260"/>
  <c r="H260"/>
  <c r="F260"/>
  <c r="C260" s="1"/>
  <c r="M259"/>
  <c r="L259"/>
  <c r="J259"/>
  <c r="H259"/>
  <c r="F259"/>
  <c r="C259" s="1"/>
  <c r="M258"/>
  <c r="L258"/>
  <c r="J258"/>
  <c r="H258"/>
  <c r="F258"/>
  <c r="C258" s="1"/>
  <c r="M257"/>
  <c r="L257"/>
  <c r="J257"/>
  <c r="H257"/>
  <c r="F257"/>
  <c r="C257" s="1"/>
  <c r="K254"/>
  <c r="I254"/>
  <c r="G254"/>
  <c r="E254"/>
  <c r="M252"/>
  <c r="L252"/>
  <c r="J252"/>
  <c r="H252"/>
  <c r="F252"/>
  <c r="C252"/>
  <c r="M251"/>
  <c r="L251"/>
  <c r="J251"/>
  <c r="H251"/>
  <c r="F251"/>
  <c r="C251" s="1"/>
  <c r="M250"/>
  <c r="L250"/>
  <c r="J250"/>
  <c r="H250"/>
  <c r="F250"/>
  <c r="F254" s="1"/>
  <c r="C250"/>
  <c r="L249"/>
  <c r="J249"/>
  <c r="H249"/>
  <c r="M249" s="1"/>
  <c r="M254" s="1"/>
  <c r="M248"/>
  <c r="L248"/>
  <c r="L254" s="1"/>
  <c r="J248"/>
  <c r="J254" s="1"/>
  <c r="H248"/>
  <c r="H254" s="1"/>
  <c r="F248"/>
  <c r="M246"/>
  <c r="L246"/>
  <c r="J246"/>
  <c r="H246"/>
  <c r="F246"/>
  <c r="C246" s="1"/>
  <c r="M245"/>
  <c r="L245"/>
  <c r="J245"/>
  <c r="H245"/>
  <c r="F245"/>
  <c r="C245" s="1"/>
  <c r="M244"/>
  <c r="L244"/>
  <c r="J244"/>
  <c r="H244"/>
  <c r="F244"/>
  <c r="C244" s="1"/>
  <c r="M243"/>
  <c r="L243"/>
  <c r="J243"/>
  <c r="H243"/>
  <c r="F243"/>
  <c r="C243" s="1"/>
  <c r="M241"/>
  <c r="L241"/>
  <c r="J241"/>
  <c r="H241"/>
  <c r="F241"/>
  <c r="C241" s="1"/>
  <c r="M240"/>
  <c r="L240"/>
  <c r="J240"/>
  <c r="H240"/>
  <c r="F240"/>
  <c r="C240" s="1"/>
  <c r="M239"/>
  <c r="L239"/>
  <c r="J239"/>
  <c r="H239"/>
  <c r="F239"/>
  <c r="C239" s="1"/>
  <c r="M238"/>
  <c r="L238"/>
  <c r="J238"/>
  <c r="H238"/>
  <c r="F238"/>
  <c r="C238" s="1"/>
  <c r="M237"/>
  <c r="L237"/>
  <c r="J237"/>
  <c r="H237"/>
  <c r="F237"/>
  <c r="C237" s="1"/>
  <c r="M236"/>
  <c r="L236"/>
  <c r="J236"/>
  <c r="H236"/>
  <c r="F236"/>
  <c r="C236" s="1"/>
  <c r="M235"/>
  <c r="L235"/>
  <c r="J235"/>
  <c r="H235"/>
  <c r="F235"/>
  <c r="C235" s="1"/>
  <c r="C228"/>
  <c r="M228"/>
  <c r="L228"/>
  <c r="L230" s="1"/>
  <c r="K228"/>
  <c r="J228"/>
  <c r="I228"/>
  <c r="H228"/>
  <c r="H229" s="1"/>
  <c r="G228"/>
  <c r="F228"/>
  <c r="F229" s="1"/>
  <c r="E228"/>
  <c r="J230"/>
  <c r="M226"/>
  <c r="L226"/>
  <c r="J226"/>
  <c r="H226"/>
  <c r="F226"/>
  <c r="C226"/>
  <c r="M225"/>
  <c r="H225"/>
  <c r="F225"/>
  <c r="C225"/>
  <c r="M224"/>
  <c r="L224"/>
  <c r="J224"/>
  <c r="H224"/>
  <c r="F224"/>
  <c r="C224" s="1"/>
  <c r="M223"/>
  <c r="L223"/>
  <c r="J223"/>
  <c r="H223"/>
  <c r="F223"/>
  <c r="C223"/>
  <c r="M221"/>
  <c r="L221"/>
  <c r="J221"/>
  <c r="H221"/>
  <c r="F221"/>
  <c r="C221" s="1"/>
  <c r="M220"/>
  <c r="L220"/>
  <c r="J220"/>
  <c r="H220"/>
  <c r="F220"/>
  <c r="C220"/>
  <c r="M219"/>
  <c r="L219"/>
  <c r="J219"/>
  <c r="H219"/>
  <c r="F219"/>
  <c r="C219" s="1"/>
  <c r="C222" s="1"/>
  <c r="M217"/>
  <c r="L217"/>
  <c r="J217"/>
  <c r="H217"/>
  <c r="F217"/>
  <c r="M216"/>
  <c r="L216"/>
  <c r="J216"/>
  <c r="C216" s="1"/>
  <c r="H216"/>
  <c r="F216"/>
  <c r="M215"/>
  <c r="L215"/>
  <c r="J215"/>
  <c r="H215"/>
  <c r="F215"/>
  <c r="M214"/>
  <c r="L214"/>
  <c r="J214"/>
  <c r="H214"/>
  <c r="F214"/>
  <c r="M213"/>
  <c r="L213"/>
  <c r="J213"/>
  <c r="H213"/>
  <c r="F213"/>
  <c r="C209"/>
  <c r="J211" s="1"/>
  <c r="M209"/>
  <c r="L209"/>
  <c r="K209"/>
  <c r="J209"/>
  <c r="I209"/>
  <c r="H209"/>
  <c r="H210" s="1"/>
  <c r="G209"/>
  <c r="F209"/>
  <c r="E209"/>
  <c r="M207"/>
  <c r="L207"/>
  <c r="J207"/>
  <c r="H207"/>
  <c r="F207"/>
  <c r="M206"/>
  <c r="L206"/>
  <c r="J206"/>
  <c r="H206"/>
  <c r="F206"/>
  <c r="M205"/>
  <c r="L205"/>
  <c r="J205"/>
  <c r="H205"/>
  <c r="F205"/>
  <c r="M204"/>
  <c r="L204"/>
  <c r="J204"/>
  <c r="H204"/>
  <c r="F204"/>
  <c r="M202"/>
  <c r="L202"/>
  <c r="J202"/>
  <c r="H202"/>
  <c r="F202"/>
  <c r="M201"/>
  <c r="H201"/>
  <c r="F201"/>
  <c r="C201" s="1"/>
  <c r="M200"/>
  <c r="J200"/>
  <c r="H200"/>
  <c r="F200"/>
  <c r="C200" s="1"/>
  <c r="M199"/>
  <c r="L199"/>
  <c r="J199"/>
  <c r="H199"/>
  <c r="F199"/>
  <c r="M198"/>
  <c r="L198"/>
  <c r="J198"/>
  <c r="H198"/>
  <c r="F198"/>
  <c r="M196"/>
  <c r="L196"/>
  <c r="J196"/>
  <c r="H196"/>
  <c r="F196"/>
  <c r="M195"/>
  <c r="L195"/>
  <c r="J195"/>
  <c r="H195"/>
  <c r="F195"/>
  <c r="M194"/>
  <c r="L194"/>
  <c r="J194"/>
  <c r="H194"/>
  <c r="F194"/>
  <c r="M193"/>
  <c r="L193"/>
  <c r="J193"/>
  <c r="H193"/>
  <c r="F193"/>
  <c r="M192"/>
  <c r="L192"/>
  <c r="J192"/>
  <c r="H192"/>
  <c r="F192"/>
  <c r="M191"/>
  <c r="L191"/>
  <c r="J191"/>
  <c r="H191"/>
  <c r="F191"/>
  <c r="M190"/>
  <c r="L190"/>
  <c r="J190"/>
  <c r="H190"/>
  <c r="F190"/>
  <c r="F131"/>
  <c r="H131"/>
  <c r="J131"/>
  <c r="L131"/>
  <c r="M131"/>
  <c r="M135"/>
  <c r="K137"/>
  <c r="L135"/>
  <c r="I137"/>
  <c r="J135"/>
  <c r="G137"/>
  <c r="H135"/>
  <c r="E137"/>
  <c r="K165"/>
  <c r="I165"/>
  <c r="G165"/>
  <c r="E165"/>
  <c r="M163"/>
  <c r="L163"/>
  <c r="J163"/>
  <c r="H163"/>
  <c r="F163"/>
  <c r="M162"/>
  <c r="L162"/>
  <c r="J162"/>
  <c r="H162"/>
  <c r="F162"/>
  <c r="M161"/>
  <c r="L161"/>
  <c r="J161"/>
  <c r="H161"/>
  <c r="F161"/>
  <c r="M160"/>
  <c r="L160"/>
  <c r="J160"/>
  <c r="H160"/>
  <c r="F160"/>
  <c r="M159"/>
  <c r="L159"/>
  <c r="J159"/>
  <c r="H159"/>
  <c r="M156"/>
  <c r="H156"/>
  <c r="F156"/>
  <c r="L153"/>
  <c r="J153"/>
  <c r="M153" s="1"/>
  <c r="H153"/>
  <c r="F153"/>
  <c r="M155"/>
  <c r="L155"/>
  <c r="J155"/>
  <c r="H155"/>
  <c r="F155"/>
  <c r="M154"/>
  <c r="L154"/>
  <c r="J154"/>
  <c r="H154"/>
  <c r="F154"/>
  <c r="M152"/>
  <c r="J152"/>
  <c r="H152"/>
  <c r="F152"/>
  <c r="M151"/>
  <c r="L151"/>
  <c r="J151"/>
  <c r="H151"/>
  <c r="F151"/>
  <c r="M148"/>
  <c r="L148"/>
  <c r="J148"/>
  <c r="H148"/>
  <c r="F148"/>
  <c r="M147"/>
  <c r="H147"/>
  <c r="F147"/>
  <c r="M146"/>
  <c r="L146"/>
  <c r="J146"/>
  <c r="H146"/>
  <c r="F146"/>
  <c r="M145"/>
  <c r="L145"/>
  <c r="J145"/>
  <c r="H145"/>
  <c r="F145"/>
  <c r="M144"/>
  <c r="L144"/>
  <c r="J144"/>
  <c r="H144"/>
  <c r="F144"/>
  <c r="M134"/>
  <c r="L134"/>
  <c r="J134"/>
  <c r="H134"/>
  <c r="F134"/>
  <c r="M133"/>
  <c r="L133"/>
  <c r="J133"/>
  <c r="H133"/>
  <c r="F133"/>
  <c r="M132"/>
  <c r="L132"/>
  <c r="J132"/>
  <c r="H132"/>
  <c r="F132"/>
  <c r="M129"/>
  <c r="L129"/>
  <c r="J129"/>
  <c r="H129"/>
  <c r="F129"/>
  <c r="M128"/>
  <c r="H128"/>
  <c r="F128"/>
  <c r="L127"/>
  <c r="J127"/>
  <c r="M127" s="1"/>
  <c r="H127"/>
  <c r="F127"/>
  <c r="M124"/>
  <c r="H124"/>
  <c r="F124"/>
  <c r="M123"/>
  <c r="L123"/>
  <c r="J123"/>
  <c r="H123"/>
  <c r="F123"/>
  <c r="M122"/>
  <c r="L122"/>
  <c r="J122"/>
  <c r="H122"/>
  <c r="F122"/>
  <c r="M121"/>
  <c r="L121"/>
  <c r="J121"/>
  <c r="H121"/>
  <c r="F121"/>
  <c r="M120"/>
  <c r="L120"/>
  <c r="J120"/>
  <c r="H120"/>
  <c r="F120"/>
  <c r="M119"/>
  <c r="L119"/>
  <c r="J119"/>
  <c r="H119"/>
  <c r="F119"/>
  <c r="K116"/>
  <c r="I116"/>
  <c r="G116"/>
  <c r="E116"/>
  <c r="M114"/>
  <c r="L114"/>
  <c r="J114"/>
  <c r="H114"/>
  <c r="F114"/>
  <c r="M113"/>
  <c r="L113"/>
  <c r="J113"/>
  <c r="H113"/>
  <c r="F113"/>
  <c r="M112"/>
  <c r="L112"/>
  <c r="J112"/>
  <c r="H112"/>
  <c r="F112"/>
  <c r="L111"/>
  <c r="J111"/>
  <c r="H111"/>
  <c r="M111" s="1"/>
  <c r="M110"/>
  <c r="L110"/>
  <c r="J110"/>
  <c r="H110"/>
  <c r="F110"/>
  <c r="M108"/>
  <c r="L108"/>
  <c r="J108"/>
  <c r="H108"/>
  <c r="F108"/>
  <c r="M107"/>
  <c r="L107"/>
  <c r="J107"/>
  <c r="H107"/>
  <c r="F107"/>
  <c r="M106"/>
  <c r="L106"/>
  <c r="J106"/>
  <c r="H106"/>
  <c r="F106"/>
  <c r="M105"/>
  <c r="L105"/>
  <c r="J105"/>
  <c r="H105"/>
  <c r="F105"/>
  <c r="M103"/>
  <c r="L103"/>
  <c r="J103"/>
  <c r="H103"/>
  <c r="F103"/>
  <c r="M102"/>
  <c r="L102"/>
  <c r="J102"/>
  <c r="H102"/>
  <c r="F102"/>
  <c r="M101"/>
  <c r="L101"/>
  <c r="J101"/>
  <c r="H101"/>
  <c r="F101"/>
  <c r="M100"/>
  <c r="L100"/>
  <c r="J100"/>
  <c r="H100"/>
  <c r="F100"/>
  <c r="M99"/>
  <c r="L99"/>
  <c r="J99"/>
  <c r="H99"/>
  <c r="F99"/>
  <c r="M98"/>
  <c r="L98"/>
  <c r="J98"/>
  <c r="H98"/>
  <c r="F98"/>
  <c r="M97"/>
  <c r="L97"/>
  <c r="J97"/>
  <c r="H97"/>
  <c r="F97"/>
  <c r="K90"/>
  <c r="I90"/>
  <c r="G90"/>
  <c r="E90"/>
  <c r="M88"/>
  <c r="L88"/>
  <c r="J88"/>
  <c r="H88"/>
  <c r="F88"/>
  <c r="M87"/>
  <c r="L87"/>
  <c r="J87"/>
  <c r="H87"/>
  <c r="F87"/>
  <c r="M86"/>
  <c r="L86"/>
  <c r="J86"/>
  <c r="H86"/>
  <c r="F86"/>
  <c r="M85"/>
  <c r="L85"/>
  <c r="J85"/>
  <c r="H85"/>
  <c r="F85"/>
  <c r="M83"/>
  <c r="L83"/>
  <c r="J83"/>
  <c r="H83"/>
  <c r="F83"/>
  <c r="M82"/>
  <c r="H82"/>
  <c r="F82"/>
  <c r="M81"/>
  <c r="J81"/>
  <c r="H81"/>
  <c r="F81"/>
  <c r="M80"/>
  <c r="L80"/>
  <c r="J80"/>
  <c r="H80"/>
  <c r="F80"/>
  <c r="M79"/>
  <c r="L79"/>
  <c r="J79"/>
  <c r="H79"/>
  <c r="F79"/>
  <c r="M76"/>
  <c r="L76"/>
  <c r="J76"/>
  <c r="H76"/>
  <c r="F76"/>
  <c r="M75"/>
  <c r="L75"/>
  <c r="J75"/>
  <c r="H75"/>
  <c r="F75"/>
  <c r="M74"/>
  <c r="L74"/>
  <c r="J74"/>
  <c r="H74"/>
  <c r="F74"/>
  <c r="M73"/>
  <c r="L73"/>
  <c r="J73"/>
  <c r="H73"/>
  <c r="F73"/>
  <c r="K69"/>
  <c r="I69"/>
  <c r="G69"/>
  <c r="E69"/>
  <c r="M67"/>
  <c r="L67"/>
  <c r="J67"/>
  <c r="H67"/>
  <c r="F67"/>
  <c r="M66"/>
  <c r="L66"/>
  <c r="J66"/>
  <c r="H66"/>
  <c r="F66"/>
  <c r="M65"/>
  <c r="L65"/>
  <c r="J65"/>
  <c r="H65"/>
  <c r="F65"/>
  <c r="M64"/>
  <c r="L64"/>
  <c r="J64"/>
  <c r="H64"/>
  <c r="F64"/>
  <c r="M63"/>
  <c r="L63"/>
  <c r="J63"/>
  <c r="H63"/>
  <c r="M60"/>
  <c r="L60"/>
  <c r="J60"/>
  <c r="H60"/>
  <c r="F60"/>
  <c r="M59"/>
  <c r="L59"/>
  <c r="J59"/>
  <c r="H59"/>
  <c r="F59"/>
  <c r="M58"/>
  <c r="L58"/>
  <c r="J58"/>
  <c r="H58"/>
  <c r="F58"/>
  <c r="M57"/>
  <c r="J57"/>
  <c r="H57"/>
  <c r="F57"/>
  <c r="M56"/>
  <c r="L56"/>
  <c r="J56"/>
  <c r="H56"/>
  <c r="F56"/>
  <c r="M53"/>
  <c r="L53"/>
  <c r="J53"/>
  <c r="H53"/>
  <c r="F53"/>
  <c r="M52"/>
  <c r="H52"/>
  <c r="F52"/>
  <c r="M51"/>
  <c r="L51"/>
  <c r="J51"/>
  <c r="H51"/>
  <c r="F51"/>
  <c r="M50"/>
  <c r="L50"/>
  <c r="J50"/>
  <c r="H50"/>
  <c r="F50"/>
  <c r="M49"/>
  <c r="L49"/>
  <c r="J49"/>
  <c r="H49"/>
  <c r="F49"/>
  <c r="M20"/>
  <c r="L20"/>
  <c r="J20"/>
  <c r="H20"/>
  <c r="F20"/>
  <c r="M19"/>
  <c r="H19"/>
  <c r="F19"/>
  <c r="M36"/>
  <c r="L36"/>
  <c r="J36"/>
  <c r="H36"/>
  <c r="F36"/>
  <c r="M35"/>
  <c r="L35"/>
  <c r="J35"/>
  <c r="H35"/>
  <c r="F35"/>
  <c r="M34"/>
  <c r="L34"/>
  <c r="J34"/>
  <c r="H34"/>
  <c r="F34"/>
  <c r="M31"/>
  <c r="L31"/>
  <c r="J31"/>
  <c r="H31"/>
  <c r="F31"/>
  <c r="M30"/>
  <c r="L30"/>
  <c r="J30"/>
  <c r="H30"/>
  <c r="F30"/>
  <c r="M29"/>
  <c r="L29"/>
  <c r="J29"/>
  <c r="H29"/>
  <c r="F29"/>
  <c r="M28"/>
  <c r="L28"/>
  <c r="J28"/>
  <c r="H28"/>
  <c r="F28"/>
  <c r="M27"/>
  <c r="M44" s="1"/>
  <c r="L27"/>
  <c r="J27"/>
  <c r="J44" s="1"/>
  <c r="H27"/>
  <c r="H44" s="1"/>
  <c r="F27"/>
  <c r="F44" s="1"/>
  <c r="L14"/>
  <c r="M14"/>
  <c r="J14"/>
  <c r="H14"/>
  <c r="F14"/>
  <c r="L10"/>
  <c r="M10"/>
  <c r="J10"/>
  <c r="H10"/>
  <c r="F10"/>
  <c r="M9"/>
  <c r="M8"/>
  <c r="L9"/>
  <c r="J9"/>
  <c r="H9"/>
  <c r="F9"/>
  <c r="F8"/>
  <c r="M13"/>
  <c r="L13"/>
  <c r="J13"/>
  <c r="F13"/>
  <c r="H13"/>
  <c r="M18"/>
  <c r="L18"/>
  <c r="J18"/>
  <c r="H18"/>
  <c r="F18"/>
  <c r="M17"/>
  <c r="L17"/>
  <c r="J17"/>
  <c r="H17"/>
  <c r="F17"/>
  <c r="M7"/>
  <c r="M6"/>
  <c r="K23"/>
  <c r="I23"/>
  <c r="G23"/>
  <c r="E23"/>
  <c r="D23"/>
  <c r="L8"/>
  <c r="J8"/>
  <c r="H8"/>
  <c r="L7"/>
  <c r="J7"/>
  <c r="H7"/>
  <c r="F7"/>
  <c r="L6"/>
  <c r="J6"/>
  <c r="H6"/>
  <c r="F6"/>
  <c r="L44" l="1"/>
  <c r="C39"/>
  <c r="H346"/>
  <c r="H347" s="1"/>
  <c r="L347"/>
  <c r="C338"/>
  <c r="C332"/>
  <c r="L321"/>
  <c r="F319"/>
  <c r="F320" s="1"/>
  <c r="H321" s="1"/>
  <c r="J319"/>
  <c r="J321" s="1"/>
  <c r="C313"/>
  <c r="C309"/>
  <c r="J302"/>
  <c r="L302"/>
  <c r="C299"/>
  <c r="H301" s="1"/>
  <c r="F300"/>
  <c r="C271"/>
  <c r="C265"/>
  <c r="M262"/>
  <c r="M272" s="1"/>
  <c r="C261"/>
  <c r="F255"/>
  <c r="C248"/>
  <c r="C253" s="1"/>
  <c r="C254" s="1"/>
  <c r="H255" s="1"/>
  <c r="C249"/>
  <c r="C247"/>
  <c r="C242"/>
  <c r="H230"/>
  <c r="C227"/>
  <c r="C213"/>
  <c r="C217"/>
  <c r="C214"/>
  <c r="C218" s="1"/>
  <c r="C215"/>
  <c r="F210"/>
  <c r="H211" s="1"/>
  <c r="L211"/>
  <c r="C199"/>
  <c r="C203" s="1"/>
  <c r="C202"/>
  <c r="C198"/>
  <c r="C190"/>
  <c r="C194"/>
  <c r="C207"/>
  <c r="C195"/>
  <c r="C206"/>
  <c r="C192"/>
  <c r="C196"/>
  <c r="C205"/>
  <c r="C191"/>
  <c r="C193"/>
  <c r="C204"/>
  <c r="C131"/>
  <c r="C82"/>
  <c r="L116"/>
  <c r="J116"/>
  <c r="H116"/>
  <c r="C135"/>
  <c r="F69"/>
  <c r="M69"/>
  <c r="C57"/>
  <c r="C60"/>
  <c r="C64"/>
  <c r="C65"/>
  <c r="C147"/>
  <c r="L90"/>
  <c r="J90"/>
  <c r="C133"/>
  <c r="C20"/>
  <c r="L69"/>
  <c r="J69"/>
  <c r="C51"/>
  <c r="C52"/>
  <c r="C63"/>
  <c r="C121"/>
  <c r="C53"/>
  <c r="H90"/>
  <c r="C79"/>
  <c r="C80"/>
  <c r="C113"/>
  <c r="M137"/>
  <c r="C127"/>
  <c r="C50"/>
  <c r="C59"/>
  <c r="C73"/>
  <c r="M90"/>
  <c r="C76"/>
  <c r="C85"/>
  <c r="C97"/>
  <c r="M116"/>
  <c r="C111"/>
  <c r="F137"/>
  <c r="C129"/>
  <c r="J165"/>
  <c r="C30"/>
  <c r="C36"/>
  <c r="C81"/>
  <c r="C86"/>
  <c r="C105"/>
  <c r="C106"/>
  <c r="C114"/>
  <c r="F116"/>
  <c r="C122"/>
  <c r="C134"/>
  <c r="C19"/>
  <c r="C67"/>
  <c r="C88"/>
  <c r="F90"/>
  <c r="C100"/>
  <c r="C108"/>
  <c r="C112"/>
  <c r="C120"/>
  <c r="C124"/>
  <c r="C132"/>
  <c r="C159"/>
  <c r="C160"/>
  <c r="C56"/>
  <c r="C66"/>
  <c r="H69"/>
  <c r="C74"/>
  <c r="C75"/>
  <c r="C83"/>
  <c r="C99"/>
  <c r="C103"/>
  <c r="C107"/>
  <c r="C110"/>
  <c r="C123"/>
  <c r="F165"/>
  <c r="M165"/>
  <c r="L165"/>
  <c r="H165"/>
  <c r="C148"/>
  <c r="C154"/>
  <c r="C155"/>
  <c r="C163"/>
  <c r="C146"/>
  <c r="C152"/>
  <c r="C162"/>
  <c r="C145"/>
  <c r="C151"/>
  <c r="C156"/>
  <c r="C161"/>
  <c r="C153"/>
  <c r="C144"/>
  <c r="C128"/>
  <c r="C119"/>
  <c r="C102"/>
  <c r="C101"/>
  <c r="C98"/>
  <c r="C87"/>
  <c r="C89" s="1"/>
  <c r="C58"/>
  <c r="C49"/>
  <c r="C35"/>
  <c r="C29"/>
  <c r="C34"/>
  <c r="C10"/>
  <c r="C28"/>
  <c r="C27"/>
  <c r="C31"/>
  <c r="C9"/>
  <c r="C17"/>
  <c r="C14"/>
  <c r="C13"/>
  <c r="C6"/>
  <c r="C8"/>
  <c r="F23"/>
  <c r="C18"/>
  <c r="L23"/>
  <c r="H23"/>
  <c r="M23"/>
  <c r="J23"/>
  <c r="C7"/>
  <c r="F301" l="1"/>
  <c r="H302" s="1"/>
  <c r="C208"/>
  <c r="C197"/>
  <c r="C54"/>
  <c r="C136"/>
  <c r="C84"/>
  <c r="C130"/>
  <c r="C68"/>
  <c r="C109"/>
  <c r="C37"/>
  <c r="C125"/>
  <c r="C164"/>
  <c r="C104"/>
  <c r="C157"/>
  <c r="C61"/>
  <c r="C21"/>
  <c r="C115"/>
  <c r="C149"/>
  <c r="C32"/>
  <c r="C44" s="1"/>
  <c r="C15"/>
  <c r="C11"/>
  <c r="F45" l="1"/>
  <c r="H45"/>
  <c r="H273"/>
  <c r="L274"/>
  <c r="F273"/>
  <c r="H274" s="1"/>
  <c r="J274"/>
  <c r="C69"/>
  <c r="L71" s="1"/>
  <c r="C90"/>
  <c r="H91" s="1"/>
  <c r="C116"/>
  <c r="L46"/>
  <c r="C137"/>
  <c r="F138" s="1"/>
  <c r="C165"/>
  <c r="J167" s="1"/>
  <c r="C23"/>
  <c r="L25" s="1"/>
  <c r="F70" l="1"/>
  <c r="J71"/>
  <c r="J92"/>
  <c r="H70"/>
  <c r="F91"/>
  <c r="H92" s="1"/>
  <c r="L92"/>
  <c r="L167"/>
  <c r="H166"/>
  <c r="J46"/>
  <c r="F166"/>
  <c r="H24"/>
  <c r="J25"/>
  <c r="F24"/>
  <c r="H71" l="1"/>
  <c r="H46"/>
  <c r="H167"/>
  <c r="H25"/>
  <c r="L118"/>
  <c r="L137" s="1"/>
  <c r="L139" s="1"/>
  <c r="J118"/>
  <c r="J137" s="1"/>
  <c r="J139" s="1"/>
  <c r="H117"/>
  <c r="F117"/>
  <c r="H118" l="1"/>
  <c r="H137" s="1"/>
  <c r="H138" s="1"/>
  <c r="H139" s="1"/>
</calcChain>
</file>

<file path=xl/sharedStrings.xml><?xml version="1.0" encoding="utf-8"?>
<sst xmlns="http://schemas.openxmlformats.org/spreadsheetml/2006/main" count="674" uniqueCount="178">
  <si>
    <t>Menu Spread Sheet</t>
  </si>
  <si>
    <t>Meal</t>
  </si>
  <si>
    <t>Item</t>
  </si>
  <si>
    <t>Breakfast</t>
  </si>
  <si>
    <t>Complex Carb</t>
  </si>
  <si>
    <t>Gram</t>
  </si>
  <si>
    <t>Calorie</t>
  </si>
  <si>
    <t>Simple  Carb</t>
  </si>
  <si>
    <t>Protien</t>
  </si>
  <si>
    <t>Fat</t>
  </si>
  <si>
    <t>Day 1</t>
  </si>
  <si>
    <t>Total Calorie</t>
  </si>
  <si>
    <t>Non Dairy Creamer 4tsp</t>
  </si>
  <si>
    <t>Cost $</t>
  </si>
  <si>
    <t>Dinner</t>
  </si>
  <si>
    <t>% total cal</t>
  </si>
  <si>
    <t>Oatmeal 1 cup</t>
  </si>
  <si>
    <t xml:space="preserve">prunes 1/2 cup </t>
  </si>
  <si>
    <t xml:space="preserve">walnuts 1/2 cup </t>
  </si>
  <si>
    <t>Brown Sugar 1tbs</t>
  </si>
  <si>
    <t>sweet and salty snack bag</t>
  </si>
  <si>
    <t>2 packets nature valley bar</t>
  </si>
  <si>
    <t xml:space="preserve">Lunch and snack </t>
  </si>
  <si>
    <t>Total cals for breakfast</t>
  </si>
  <si>
    <t>Total cals for dinner</t>
  </si>
  <si>
    <t>Day 2</t>
  </si>
  <si>
    <t xml:space="preserve">Breakfast </t>
  </si>
  <si>
    <t xml:space="preserve">Dinner </t>
  </si>
  <si>
    <t>Peanut butter 4 tbs</t>
  </si>
  <si>
    <t>black beans 50g</t>
  </si>
  <si>
    <t>Cranberries 1/2 cup</t>
  </si>
  <si>
    <t xml:space="preserve">Land o lakes hot chocolate 2 envelopes </t>
  </si>
  <si>
    <t xml:space="preserve">Total Cals for Dinner </t>
  </si>
  <si>
    <t xml:space="preserve">Total day 2 </t>
  </si>
  <si>
    <t xml:space="preserve">Total day 1 </t>
  </si>
  <si>
    <t>1/2 cup almonds</t>
  </si>
  <si>
    <t xml:space="preserve">1/2 cup apricots </t>
  </si>
  <si>
    <t xml:space="preserve">Total cals for breakfast </t>
  </si>
  <si>
    <t xml:space="preserve">Land o lakes hot chocolate 1 envelopes </t>
  </si>
  <si>
    <t xml:space="preserve">Honey 1 tbs </t>
  </si>
  <si>
    <t xml:space="preserve">2 bars nature valley granola </t>
  </si>
  <si>
    <t xml:space="preserve">tortilla wrap </t>
  </si>
  <si>
    <t xml:space="preserve">Total Cals in Lunch </t>
  </si>
  <si>
    <t xml:space="preserve">Trail mix bars 2 </t>
  </si>
  <si>
    <t>Rice 2/3 cup</t>
  </si>
  <si>
    <t>vege soup mix harmony house 50 grams</t>
  </si>
  <si>
    <t>Garbonzo beans 1/4 cup</t>
  </si>
  <si>
    <t xml:space="preserve">Dinner total Cals </t>
  </si>
  <si>
    <t>Day 4</t>
  </si>
  <si>
    <t xml:space="preserve">Land o lakes hot chocolate 1 envelopes + tea bag </t>
  </si>
  <si>
    <t xml:space="preserve">1/2 cup cous cous </t>
  </si>
  <si>
    <t xml:space="preserve">Total Cals breakfast </t>
  </si>
  <si>
    <t xml:space="preserve">Lunch and Snack </t>
  </si>
  <si>
    <t xml:space="preserve">1 cup cheddar cheese </t>
  </si>
  <si>
    <t>1 Apple</t>
  </si>
  <si>
    <t xml:space="preserve">Total Cals lunch and snack </t>
  </si>
  <si>
    <t>Instant mashed potato</t>
  </si>
  <si>
    <t>Organic black bean hot and spicy flakes MJ 63 g</t>
  </si>
  <si>
    <t xml:space="preserve">1/2 cup cheddar cheese </t>
  </si>
  <si>
    <t>Total day 3</t>
  </si>
  <si>
    <t>Total Cals dinner</t>
  </si>
  <si>
    <t>Oatmeal 1/2 cup</t>
  </si>
  <si>
    <t>Peanut butter 2 tbs</t>
  </si>
  <si>
    <t>1/4 cup almonds</t>
  </si>
  <si>
    <t xml:space="preserve">Total cals breakfast </t>
  </si>
  <si>
    <t xml:space="preserve">Total cals for lunch and snack </t>
  </si>
  <si>
    <t>organic pinto bean flakes MJ 63 grams</t>
  </si>
  <si>
    <t>Total day 4</t>
  </si>
  <si>
    <t>Total day 5</t>
  </si>
  <si>
    <t xml:space="preserve">Day 6 </t>
  </si>
  <si>
    <t xml:space="preserve">Breakfast total cals </t>
  </si>
  <si>
    <t xml:space="preserve">Granola 1/2 cup co-op </t>
  </si>
  <si>
    <t xml:space="preserve">Granola 1 cup co-op </t>
  </si>
  <si>
    <t>Cranberries 1/4 cup</t>
  </si>
  <si>
    <t xml:space="preserve">Lunch total cals </t>
  </si>
  <si>
    <t xml:space="preserve">Dinner total cals </t>
  </si>
  <si>
    <t xml:space="preserve">breakfast </t>
  </si>
  <si>
    <t xml:space="preserve">1 cup cous cous </t>
  </si>
  <si>
    <t xml:space="preserve">2 things of garlic </t>
  </si>
  <si>
    <t xml:space="preserve">Hot sauce </t>
  </si>
  <si>
    <t xml:space="preserve">3 chocolate bars </t>
  </si>
  <si>
    <t xml:space="preserve">chocolate covered espresso beans </t>
  </si>
  <si>
    <t xml:space="preserve">walnuts 1/4 cup </t>
  </si>
  <si>
    <t xml:space="preserve">butter </t>
  </si>
  <si>
    <t>Total day 6</t>
  </si>
  <si>
    <t>Total day 7</t>
  </si>
  <si>
    <t xml:space="preserve">Oatmeal </t>
  </si>
  <si>
    <t>3 cup</t>
  </si>
  <si>
    <t xml:space="preserve">Prunes </t>
  </si>
  <si>
    <t>2- 1/2 cups</t>
  </si>
  <si>
    <t xml:space="preserve">Walnuts </t>
  </si>
  <si>
    <t>3-1/2 cups</t>
  </si>
  <si>
    <t xml:space="preserve">Brown sugar </t>
  </si>
  <si>
    <t>1 cup</t>
  </si>
  <si>
    <t xml:space="preserve">Sweet and salty snack bags </t>
  </si>
  <si>
    <t xml:space="preserve">Nature valley bars </t>
  </si>
  <si>
    <t xml:space="preserve">Black beans </t>
  </si>
  <si>
    <t xml:space="preserve">1.5 cups </t>
  </si>
  <si>
    <t xml:space="preserve">instant mashed </t>
  </si>
  <si>
    <t>Instant mashed potato 1 cup</t>
  </si>
  <si>
    <t>2 cups</t>
  </si>
  <si>
    <t xml:space="preserve">cranberries </t>
  </si>
  <si>
    <t>2.5 cups</t>
  </si>
  <si>
    <t xml:space="preserve">Land o lakes hot chocolate </t>
  </si>
  <si>
    <t xml:space="preserve">14 envelopes </t>
  </si>
  <si>
    <t xml:space="preserve">tea </t>
  </si>
  <si>
    <t xml:space="preserve">20 bags </t>
  </si>
  <si>
    <t xml:space="preserve">peanut butter </t>
  </si>
  <si>
    <t>Chili</t>
  </si>
  <si>
    <t xml:space="preserve">1 can </t>
  </si>
  <si>
    <t xml:space="preserve">almonds </t>
  </si>
  <si>
    <t xml:space="preserve">1 cup </t>
  </si>
  <si>
    <t>apricots</t>
  </si>
  <si>
    <t>Tuna fish 1 cup</t>
  </si>
  <si>
    <t xml:space="preserve">Tuna </t>
  </si>
  <si>
    <t xml:space="preserve">honey </t>
  </si>
  <si>
    <t>1/2 cup</t>
  </si>
  <si>
    <t xml:space="preserve">trail mix bars </t>
  </si>
  <si>
    <t xml:space="preserve">rice </t>
  </si>
  <si>
    <t xml:space="preserve">vege soup </t>
  </si>
  <si>
    <t xml:space="preserve">2 cups  </t>
  </si>
  <si>
    <t xml:space="preserve"> garbanzo beans </t>
  </si>
  <si>
    <t xml:space="preserve">cous cous </t>
  </si>
  <si>
    <t xml:space="preserve">cheddar cheese </t>
  </si>
  <si>
    <t xml:space="preserve">3-4 cups </t>
  </si>
  <si>
    <t xml:space="preserve">MJ hot and spicy bean flakes </t>
  </si>
  <si>
    <t xml:space="preserve"> apples </t>
  </si>
  <si>
    <t xml:space="preserve">granola </t>
  </si>
  <si>
    <t xml:space="preserve">pinto bean flakes </t>
  </si>
  <si>
    <t xml:space="preserve">Serving size </t>
  </si>
  <si>
    <t xml:space="preserve">Where I get it from </t>
  </si>
  <si>
    <t>exp</t>
  </si>
  <si>
    <t>store</t>
  </si>
  <si>
    <t>exp or store</t>
  </si>
  <si>
    <t xml:space="preserve">page 2 </t>
  </si>
  <si>
    <t>page 3</t>
  </si>
  <si>
    <t>Day 7 page 4</t>
  </si>
  <si>
    <t xml:space="preserve">day 5 </t>
  </si>
  <si>
    <t>day 3</t>
  </si>
  <si>
    <t xml:space="preserve">Day 8 </t>
  </si>
  <si>
    <t>Total cals breakfast</t>
  </si>
  <si>
    <t>Food (for 1 week)</t>
  </si>
  <si>
    <t>Total day 8</t>
  </si>
  <si>
    <t>Day 9</t>
  </si>
  <si>
    <t>Total cals for lunch</t>
  </si>
  <si>
    <t xml:space="preserve">Day 10 </t>
  </si>
  <si>
    <t>Day 11</t>
  </si>
  <si>
    <t xml:space="preserve">Day 12 </t>
  </si>
  <si>
    <t>Day 13</t>
  </si>
  <si>
    <t>Total day 13</t>
  </si>
  <si>
    <t>Day 14</t>
  </si>
  <si>
    <t xml:space="preserve">Food for week 2 </t>
  </si>
  <si>
    <t>Total day 14</t>
  </si>
  <si>
    <t>serving size</t>
  </si>
  <si>
    <t>3 cups</t>
  </si>
  <si>
    <t>where to receive goods</t>
  </si>
  <si>
    <t>3 bags</t>
  </si>
  <si>
    <t>8 bars</t>
  </si>
  <si>
    <t>8 wraps</t>
  </si>
  <si>
    <t xml:space="preserve">1.5 cup </t>
  </si>
  <si>
    <t>TotalGra</t>
  </si>
  <si>
    <t>Cost</t>
  </si>
  <si>
    <t>1 cup =6ounces</t>
  </si>
  <si>
    <t xml:space="preserve">42 ounce bag sams club </t>
  </si>
  <si>
    <t xml:space="preserve">40 ounce bag </t>
  </si>
  <si>
    <t xml:space="preserve">32 ounces  1 cup =7ounces </t>
  </si>
  <si>
    <t>16 ounces</t>
  </si>
  <si>
    <t xml:space="preserve">32 cup servings </t>
  </si>
  <si>
    <t xml:space="preserve">8 cups </t>
  </si>
  <si>
    <t>http://www.spiceplace.com/idahoan_instant_mashed_potatoes.php</t>
  </si>
  <si>
    <t>12 ounces</t>
  </si>
  <si>
    <t xml:space="preserve">4 cups = 12 ounces </t>
  </si>
  <si>
    <t xml:space="preserve">16 ounces </t>
  </si>
  <si>
    <t xml:space="preserve">27 dollars for 22 servings </t>
  </si>
  <si>
    <t>for 22 serving</t>
  </si>
  <si>
    <t xml:space="preserve">3 lbs =22 serving </t>
  </si>
  <si>
    <t xml:space="preserve">11 dollars per day. </t>
  </si>
  <si>
    <t xml:space="preserve">660 for 2 month trip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</si>
</sst>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8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Border="1"/>
    <xf numFmtId="0" fontId="0" fillId="0" borderId="0" xfId="0" applyBorder="1"/>
    <xf numFmtId="0" fontId="2" fillId="0" borderId="20" xfId="0" applyFont="1" applyBorder="1"/>
    <xf numFmtId="0" fontId="2" fillId="0" borderId="21" xfId="0" applyFont="1" applyBorder="1"/>
    <xf numFmtId="0" fontId="4" fillId="0" borderId="22" xfId="0" applyFont="1" applyBorder="1"/>
    <xf numFmtId="0" fontId="4" fillId="0" borderId="13" xfId="0" applyFont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0" fillId="0" borderId="23" xfId="0" applyFill="1" applyBorder="1"/>
    <xf numFmtId="0" fontId="5" fillId="0" borderId="11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/>
    <xf numFmtId="0" fontId="6" fillId="2" borderId="0" xfId="1"/>
    <xf numFmtId="0" fontId="6" fillId="2" borderId="11" xfId="1" applyBorder="1"/>
    <xf numFmtId="0" fontId="6" fillId="2" borderId="23" xfId="1" applyBorder="1"/>
    <xf numFmtId="0" fontId="6" fillId="2" borderId="1" xfId="1" applyBorder="1"/>
    <xf numFmtId="0" fontId="6" fillId="2" borderId="0" xfId="1" applyBorder="1"/>
    <xf numFmtId="0" fontId="6" fillId="2" borderId="12" xfId="1" applyBorder="1"/>
    <xf numFmtId="0" fontId="6" fillId="2" borderId="8" xfId="1" applyBorder="1"/>
    <xf numFmtId="0" fontId="6" fillId="2" borderId="2" xfId="1" applyBorder="1"/>
    <xf numFmtId="0" fontId="6" fillId="2" borderId="21" xfId="1" applyBorder="1"/>
    <xf numFmtId="0" fontId="6" fillId="2" borderId="13" xfId="1" applyBorder="1"/>
    <xf numFmtId="0" fontId="6" fillId="2" borderId="22" xfId="1" applyBorder="1"/>
    <xf numFmtId="0" fontId="6" fillId="2" borderId="9" xfId="1" applyBorder="1"/>
    <xf numFmtId="0" fontId="6" fillId="2" borderId="10" xfId="1" applyBorder="1"/>
    <xf numFmtId="0" fontId="6" fillId="2" borderId="7" xfId="1" applyBorder="1"/>
    <xf numFmtId="0" fontId="0" fillId="0" borderId="20" xfId="0" applyFill="1" applyBorder="1"/>
    <xf numFmtId="0" fontId="8" fillId="2" borderId="3" xfId="1" applyFont="1" applyBorder="1"/>
    <xf numFmtId="0" fontId="8" fillId="2" borderId="4" xfId="1" applyFont="1" applyBorder="1"/>
    <xf numFmtId="0" fontId="8" fillId="2" borderId="17" xfId="1" applyFont="1" applyBorder="1"/>
    <xf numFmtId="0" fontId="8" fillId="2" borderId="19" xfId="1" applyFont="1" applyBorder="1"/>
    <xf numFmtId="0" fontId="8" fillId="2" borderId="18" xfId="1" applyFont="1" applyBorder="1"/>
    <xf numFmtId="0" fontId="8" fillId="2" borderId="16" xfId="1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5" xfId="0" applyFont="1" applyBorder="1"/>
    <xf numFmtId="0" fontId="9" fillId="0" borderId="14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7" xfId="0" applyFont="1" applyBorder="1"/>
    <xf numFmtId="0" fontId="9" fillId="0" borderId="19" xfId="0" applyFont="1" applyBorder="1"/>
    <xf numFmtId="0" fontId="9" fillId="0" borderId="18" xfId="0" applyFont="1" applyBorder="1"/>
    <xf numFmtId="0" fontId="9" fillId="0" borderId="16" xfId="0" applyFont="1" applyBorder="1"/>
    <xf numFmtId="0" fontId="8" fillId="2" borderId="5" xfId="1" applyFont="1" applyBorder="1"/>
    <xf numFmtId="0" fontId="8" fillId="2" borderId="6" xfId="1" applyFont="1" applyBorder="1"/>
    <xf numFmtId="0" fontId="8" fillId="2" borderId="15" xfId="1" applyFont="1" applyBorder="1"/>
    <xf numFmtId="0" fontId="8" fillId="2" borderId="14" xfId="1" applyFont="1" applyBorder="1"/>
    <xf numFmtId="0" fontId="10" fillId="0" borderId="17" xfId="0" applyFont="1" applyBorder="1"/>
    <xf numFmtId="0" fontId="11" fillId="2" borderId="5" xfId="1" applyFont="1" applyBorder="1"/>
    <xf numFmtId="0" fontId="11" fillId="2" borderId="6" xfId="1" applyFont="1" applyBorder="1"/>
    <xf numFmtId="0" fontId="11" fillId="2" borderId="15" xfId="1" applyFont="1" applyBorder="1"/>
    <xf numFmtId="0" fontId="11" fillId="2" borderId="14" xfId="1" applyFont="1" applyBorder="1"/>
    <xf numFmtId="0" fontId="5" fillId="0" borderId="20" xfId="0" applyFont="1" applyFill="1" applyBorder="1"/>
    <xf numFmtId="0" fontId="7" fillId="2" borderId="1" xfId="1" applyFont="1" applyBorder="1"/>
    <xf numFmtId="0" fontId="8" fillId="2" borderId="1" xfId="1" applyFon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2"/>
  <sheetViews>
    <sheetView tabSelected="1" topLeftCell="A228" workbookViewId="0">
      <selection activeCell="K410" sqref="K410"/>
    </sheetView>
  </sheetViews>
  <sheetFormatPr defaultRowHeight="15"/>
  <cols>
    <col min="1" max="1" width="16.42578125" customWidth="1"/>
    <col min="2" max="2" width="49.42578125" customWidth="1"/>
    <col min="5" max="5" width="13" customWidth="1"/>
    <col min="6" max="6" width="12.28515625" customWidth="1"/>
    <col min="11" max="11" width="11.140625" customWidth="1"/>
    <col min="15" max="15" width="30.85546875" customWidth="1"/>
    <col min="17" max="17" width="14.28515625" customWidth="1"/>
  </cols>
  <sheetData>
    <row r="1" spans="1:19" ht="26.25">
      <c r="A1" s="12" t="s">
        <v>0</v>
      </c>
      <c r="B1" s="13"/>
      <c r="C1" s="13"/>
      <c r="D1" s="13"/>
      <c r="E1" s="13">
        <v>1</v>
      </c>
      <c r="F1" s="13"/>
      <c r="G1" s="13"/>
      <c r="H1" s="13"/>
      <c r="I1" s="13"/>
      <c r="J1" s="13"/>
      <c r="K1" s="13"/>
      <c r="L1" s="13"/>
      <c r="M1" s="13"/>
    </row>
    <row r="2" spans="1:19" s="26" customFormat="1" ht="14.2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/>
      <c r="O2"/>
      <c r="P2"/>
      <c r="Q2"/>
      <c r="R2"/>
      <c r="S2"/>
    </row>
    <row r="3" spans="1:19" ht="16.5" thickBot="1">
      <c r="A3" s="51" t="s">
        <v>1</v>
      </c>
      <c r="B3" s="52" t="s">
        <v>2</v>
      </c>
      <c r="C3" s="53" t="s">
        <v>11</v>
      </c>
      <c r="D3" s="53" t="s">
        <v>13</v>
      </c>
      <c r="E3" s="54" t="s">
        <v>7</v>
      </c>
      <c r="F3" s="53"/>
      <c r="G3" s="53" t="s">
        <v>4</v>
      </c>
      <c r="H3" s="55"/>
      <c r="I3" s="53" t="s">
        <v>8</v>
      </c>
      <c r="J3" s="61"/>
      <c r="K3" s="56" t="s">
        <v>9</v>
      </c>
      <c r="L3" s="61"/>
      <c r="M3" s="53" t="s">
        <v>160</v>
      </c>
    </row>
    <row r="4" spans="1:19" s="26" customFormat="1" ht="14.25" customHeight="1" thickBot="1">
      <c r="A4" s="62"/>
      <c r="B4" s="63"/>
      <c r="C4" s="64"/>
      <c r="D4" s="64"/>
      <c r="E4" s="65" t="s">
        <v>5</v>
      </c>
      <c r="F4" s="64" t="s">
        <v>6</v>
      </c>
      <c r="G4" s="64" t="s">
        <v>5</v>
      </c>
      <c r="H4" s="64" t="s">
        <v>6</v>
      </c>
      <c r="I4" s="64" t="s">
        <v>5</v>
      </c>
      <c r="J4" s="64" t="s">
        <v>6</v>
      </c>
      <c r="K4" s="64" t="s">
        <v>5</v>
      </c>
      <c r="L4" s="64" t="s">
        <v>6</v>
      </c>
      <c r="M4" s="64"/>
      <c r="N4"/>
      <c r="O4"/>
      <c r="P4"/>
      <c r="Q4"/>
      <c r="R4"/>
      <c r="S4"/>
    </row>
    <row r="5" spans="1:19" ht="18.75">
      <c r="A5" s="14" t="s">
        <v>10</v>
      </c>
      <c r="B5" s="15"/>
      <c r="C5" s="11"/>
      <c r="D5" s="11"/>
      <c r="E5" s="16"/>
      <c r="F5" s="17"/>
      <c r="G5" s="17"/>
      <c r="H5" s="17"/>
      <c r="I5" s="17"/>
      <c r="J5" s="17"/>
      <c r="K5" s="17"/>
      <c r="L5" s="17"/>
      <c r="M5" s="17"/>
    </row>
    <row r="6" spans="1:19" s="26" customFormat="1" ht="14.25" customHeight="1">
      <c r="A6" s="37" t="s">
        <v>3</v>
      </c>
      <c r="B6" s="38" t="s">
        <v>16</v>
      </c>
      <c r="C6" s="33">
        <f>SUM(F6+H6+J6+L6)</f>
        <v>318</v>
      </c>
      <c r="D6" s="33"/>
      <c r="E6" s="39">
        <v>2</v>
      </c>
      <c r="F6" s="33">
        <f>SUM(E6*4)</f>
        <v>8</v>
      </c>
      <c r="G6" s="33">
        <v>54</v>
      </c>
      <c r="H6" s="33">
        <f>SUM(G6*4)</f>
        <v>216</v>
      </c>
      <c r="I6" s="33">
        <v>10</v>
      </c>
      <c r="J6" s="33">
        <f>SUM(I6*4)</f>
        <v>40</v>
      </c>
      <c r="K6" s="33">
        <v>6</v>
      </c>
      <c r="L6" s="33">
        <f>SUM(K6*9)</f>
        <v>54</v>
      </c>
      <c r="M6" s="33">
        <f>SUM(E6+G6+I6+K6)</f>
        <v>72</v>
      </c>
      <c r="N6"/>
      <c r="O6"/>
      <c r="P6"/>
      <c r="Q6"/>
      <c r="R6"/>
      <c r="S6"/>
    </row>
    <row r="7" spans="1:19">
      <c r="A7" s="9"/>
      <c r="B7" s="10" t="s">
        <v>12</v>
      </c>
      <c r="C7" s="3">
        <f>SUM(F7+H7+J7+L7)</f>
        <v>16</v>
      </c>
      <c r="D7" s="3">
        <v>0.09</v>
      </c>
      <c r="E7" s="7">
        <v>4</v>
      </c>
      <c r="F7" s="3">
        <f>SUM(E7*4)</f>
        <v>16</v>
      </c>
      <c r="G7" s="3">
        <v>0</v>
      </c>
      <c r="H7" s="5">
        <f>SUM(G7*4)</f>
        <v>0</v>
      </c>
      <c r="I7" s="3">
        <v>0</v>
      </c>
      <c r="J7" s="5">
        <f>SUM(I7*4)</f>
        <v>0</v>
      </c>
      <c r="K7" s="3">
        <v>0</v>
      </c>
      <c r="L7" s="5">
        <f>SUM(K7*9)</f>
        <v>0</v>
      </c>
      <c r="M7" s="5">
        <f>SUM(E7+G7+I7+K7)</f>
        <v>4</v>
      </c>
    </row>
    <row r="8" spans="1:19" s="26" customFormat="1" ht="14.25" customHeight="1">
      <c r="A8" s="27"/>
      <c r="B8" s="31" t="s">
        <v>17</v>
      </c>
      <c r="C8" s="29">
        <f>SUM(F8+H8+J8+L8)</f>
        <v>364.5</v>
      </c>
      <c r="D8" s="29">
        <v>0.59</v>
      </c>
      <c r="E8" s="32">
        <v>33</v>
      </c>
      <c r="F8" s="29">
        <f>SUM(E8*4)</f>
        <v>132</v>
      </c>
      <c r="G8" s="29">
        <v>55</v>
      </c>
      <c r="H8" s="33">
        <f>SUM(G8*4)</f>
        <v>220</v>
      </c>
      <c r="I8" s="29">
        <v>2</v>
      </c>
      <c r="J8" s="33">
        <f>SUM(I8*4)</f>
        <v>8</v>
      </c>
      <c r="K8" s="29">
        <v>0.5</v>
      </c>
      <c r="L8" s="33">
        <f>SUM(K8*9)</f>
        <v>4.5</v>
      </c>
      <c r="M8" s="33">
        <f>SUM(E8+G8+I8+K8)</f>
        <v>90.5</v>
      </c>
      <c r="N8"/>
      <c r="O8"/>
      <c r="P8"/>
      <c r="Q8"/>
      <c r="R8"/>
      <c r="S8"/>
    </row>
    <row r="9" spans="1:19">
      <c r="A9" s="9"/>
      <c r="B9" s="10" t="s">
        <v>18</v>
      </c>
      <c r="C9" s="3">
        <f>SUM(F9+H9+J9+L9)</f>
        <v>425</v>
      </c>
      <c r="D9" s="3"/>
      <c r="E9" s="7">
        <v>1.5</v>
      </c>
      <c r="F9" s="3">
        <f>SUM(E9*4)</f>
        <v>6</v>
      </c>
      <c r="G9" s="3">
        <v>8</v>
      </c>
      <c r="H9" s="3">
        <f>SUM(G9*4)</f>
        <v>32</v>
      </c>
      <c r="I9" s="3">
        <v>9</v>
      </c>
      <c r="J9" s="5">
        <f>SUM(I9*4)</f>
        <v>36</v>
      </c>
      <c r="K9" s="3">
        <v>39</v>
      </c>
      <c r="L9" s="3">
        <f>SUM(K9*9)</f>
        <v>351</v>
      </c>
      <c r="M9" s="3">
        <f>SUM(E9+G9+I9+K9)</f>
        <v>57.5</v>
      </c>
    </row>
    <row r="10" spans="1:19" s="26" customFormat="1" ht="14.25" customHeight="1">
      <c r="B10" s="34" t="s">
        <v>19</v>
      </c>
      <c r="C10" s="35">
        <f>SUM(F10+H10+J10+L10)</f>
        <v>104</v>
      </c>
      <c r="E10" s="36">
        <v>13</v>
      </c>
      <c r="F10" s="35">
        <f>SUM(E10*4)</f>
        <v>52</v>
      </c>
      <c r="G10" s="35">
        <v>13</v>
      </c>
      <c r="H10" s="35">
        <f>SUM(G10*4)</f>
        <v>52</v>
      </c>
      <c r="I10" s="35">
        <v>0</v>
      </c>
      <c r="J10" s="35">
        <f>SUM(I10*4)</f>
        <v>0</v>
      </c>
      <c r="K10" s="35">
        <v>0</v>
      </c>
      <c r="L10" s="35">
        <f>SUM(K10*9)</f>
        <v>0</v>
      </c>
      <c r="M10" s="35">
        <f>SUM(E10+G10+I10+K10)</f>
        <v>26</v>
      </c>
      <c r="N10"/>
      <c r="O10"/>
      <c r="P10"/>
      <c r="Q10"/>
      <c r="R10"/>
      <c r="S10"/>
    </row>
    <row r="11" spans="1:19">
      <c r="A11" t="s">
        <v>23</v>
      </c>
      <c r="C11" s="20">
        <f>SUM(C6:C10)</f>
        <v>1227.5</v>
      </c>
    </row>
    <row r="12" spans="1:19" s="26" customFormat="1" ht="14.25" customHeight="1">
      <c r="N12"/>
      <c r="O12"/>
      <c r="P12"/>
      <c r="Q12"/>
      <c r="R12"/>
      <c r="S12"/>
    </row>
    <row r="13" spans="1:19">
      <c r="A13" s="9" t="s">
        <v>22</v>
      </c>
      <c r="B13" s="10" t="s">
        <v>20</v>
      </c>
      <c r="C13" s="3">
        <f>SUM(F13+H13+J13+L13)</f>
        <v>197</v>
      </c>
      <c r="D13" s="3">
        <v>1.98</v>
      </c>
      <c r="E13" s="7">
        <v>12</v>
      </c>
      <c r="F13" s="3">
        <f>SUM(E13*4)</f>
        <v>48</v>
      </c>
      <c r="G13" s="3">
        <v>13</v>
      </c>
      <c r="H13" s="5">
        <f>SUM(G13*4)</f>
        <v>52</v>
      </c>
      <c r="I13" s="3">
        <v>4</v>
      </c>
      <c r="J13" s="5">
        <f>SUM(I13*4)</f>
        <v>16</v>
      </c>
      <c r="K13" s="3">
        <v>9</v>
      </c>
      <c r="L13" s="5">
        <f>SUM(K13*9)</f>
        <v>81</v>
      </c>
      <c r="M13" s="5">
        <f>SUM(E13+G13+I13+K13)</f>
        <v>38</v>
      </c>
    </row>
    <row r="14" spans="1:19" s="26" customFormat="1" ht="14.25" customHeight="1">
      <c r="A14" s="27"/>
      <c r="B14" s="31" t="s">
        <v>21</v>
      </c>
      <c r="C14" s="29">
        <f>SUM(F14+H14+J14+L14)</f>
        <v>468</v>
      </c>
      <c r="D14" s="29"/>
      <c r="E14" s="32">
        <v>24</v>
      </c>
      <c r="F14" s="29">
        <f>SUM(E14*4)</f>
        <v>96</v>
      </c>
      <c r="G14" s="29">
        <v>58</v>
      </c>
      <c r="H14" s="29">
        <f>SUM(G14*4)</f>
        <v>232</v>
      </c>
      <c r="I14" s="29">
        <v>8</v>
      </c>
      <c r="J14" s="29">
        <f>SUM(I14*4)</f>
        <v>32</v>
      </c>
      <c r="K14" s="29">
        <v>12</v>
      </c>
      <c r="L14" s="29">
        <f>SUM(K14*9)</f>
        <v>108</v>
      </c>
      <c r="M14" s="29">
        <f>SUM(E14+G14+I14+K14)</f>
        <v>102</v>
      </c>
      <c r="N14"/>
      <c r="O14"/>
      <c r="P14"/>
      <c r="Q14"/>
      <c r="R14"/>
      <c r="S14"/>
    </row>
    <row r="15" spans="1:19">
      <c r="A15" t="s">
        <v>23</v>
      </c>
      <c r="C15">
        <f>SUM(C13:C14)</f>
        <v>665</v>
      </c>
    </row>
    <row r="16" spans="1:19" s="26" customFormat="1" ht="14.25" customHeight="1">
      <c r="N16"/>
      <c r="O16"/>
      <c r="P16"/>
      <c r="Q16"/>
      <c r="R16"/>
      <c r="S16"/>
    </row>
    <row r="17" spans="1:19">
      <c r="A17" s="9" t="s">
        <v>14</v>
      </c>
      <c r="B17" s="10" t="s">
        <v>29</v>
      </c>
      <c r="C17" s="3">
        <f>SUM(F17+H17+J17+L17)</f>
        <v>186.8</v>
      </c>
      <c r="D17" s="3">
        <v>3.95</v>
      </c>
      <c r="E17" s="7">
        <v>1.5</v>
      </c>
      <c r="F17" s="3">
        <f>SUM(E17*4)</f>
        <v>6</v>
      </c>
      <c r="G17" s="3">
        <v>32</v>
      </c>
      <c r="H17" s="5">
        <f>SUM(G17*4)</f>
        <v>128</v>
      </c>
      <c r="I17" s="3">
        <v>10.5</v>
      </c>
      <c r="J17" s="5">
        <f>SUM(I17*4)</f>
        <v>42</v>
      </c>
      <c r="K17" s="3">
        <v>1.2</v>
      </c>
      <c r="L17" s="5">
        <f>SUM(K17*9)</f>
        <v>10.799999999999999</v>
      </c>
      <c r="M17" s="5">
        <f>SUM(E17+G17+I17+K17)</f>
        <v>45.2</v>
      </c>
    </row>
    <row r="18" spans="1:19" s="26" customFormat="1" ht="14.25" customHeight="1">
      <c r="A18" s="27"/>
      <c r="B18" s="31" t="s">
        <v>99</v>
      </c>
      <c r="C18" s="29">
        <f>SUM(F18+H18+J18+L18)</f>
        <v>356</v>
      </c>
      <c r="D18" s="29">
        <v>1.0900000000000001</v>
      </c>
      <c r="E18" s="32">
        <v>4</v>
      </c>
      <c r="F18" s="29">
        <f>SUM(E18*4)</f>
        <v>16</v>
      </c>
      <c r="G18" s="29">
        <v>68</v>
      </c>
      <c r="H18" s="33">
        <f>SUM(G18*4)</f>
        <v>272</v>
      </c>
      <c r="I18" s="29">
        <v>8</v>
      </c>
      <c r="J18" s="33">
        <f>SUM(I18*4)</f>
        <v>32</v>
      </c>
      <c r="K18" s="29">
        <v>4</v>
      </c>
      <c r="L18" s="33">
        <f>SUM(K18*9)</f>
        <v>36</v>
      </c>
      <c r="M18" s="33">
        <f>SUM(E18+G18+I18+K18)</f>
        <v>84</v>
      </c>
      <c r="N18"/>
      <c r="O18"/>
      <c r="P18"/>
      <c r="Q18"/>
      <c r="R18"/>
      <c r="S18"/>
    </row>
    <row r="19" spans="1:19">
      <c r="B19" s="23" t="s">
        <v>30</v>
      </c>
      <c r="C19">
        <f>SUM(F19,H19,J19,L19)</f>
        <v>288</v>
      </c>
      <c r="E19" s="23">
        <v>32</v>
      </c>
      <c r="F19">
        <f>SUM(E19*4)</f>
        <v>128</v>
      </c>
      <c r="G19" s="23">
        <v>40</v>
      </c>
      <c r="H19">
        <f>SUM(G19*4)</f>
        <v>160</v>
      </c>
      <c r="I19" s="23">
        <v>0</v>
      </c>
      <c r="J19" s="23">
        <v>0</v>
      </c>
      <c r="K19" s="23">
        <v>0</v>
      </c>
      <c r="L19" s="23">
        <v>0</v>
      </c>
      <c r="M19">
        <f>SUM(E19,G19,I19,K19)</f>
        <v>72</v>
      </c>
    </row>
    <row r="20" spans="1:19" s="26" customFormat="1" ht="14.25" customHeight="1">
      <c r="B20" s="30" t="s">
        <v>31</v>
      </c>
      <c r="C20" s="26">
        <f>SUM(F20,H20,J20,M20,M20,L20)</f>
        <v>662</v>
      </c>
      <c r="E20" s="30">
        <v>38</v>
      </c>
      <c r="F20" s="26">
        <f>SUM(E20*4)</f>
        <v>152</v>
      </c>
      <c r="G20" s="30">
        <v>50</v>
      </c>
      <c r="H20" s="26">
        <f>SUM(G20*4)</f>
        <v>200</v>
      </c>
      <c r="I20" s="30">
        <v>4</v>
      </c>
      <c r="J20" s="26">
        <f>SUM(I20*4)</f>
        <v>16</v>
      </c>
      <c r="K20" s="30">
        <v>10</v>
      </c>
      <c r="L20" s="26">
        <f>SUM(K20*9)</f>
        <v>90</v>
      </c>
      <c r="M20" s="26">
        <f>SUM(E20,G20,I20,K20)</f>
        <v>102</v>
      </c>
      <c r="N20"/>
      <c r="O20"/>
      <c r="P20"/>
      <c r="Q20"/>
      <c r="R20"/>
      <c r="S20"/>
    </row>
    <row r="21" spans="1:19">
      <c r="A21" s="9" t="s">
        <v>24</v>
      </c>
      <c r="B21" s="10"/>
      <c r="C21" s="3">
        <f>SUM(C17:C20)</f>
        <v>1492.8</v>
      </c>
      <c r="D21" s="3"/>
      <c r="E21" s="7"/>
      <c r="F21" s="3"/>
      <c r="G21" s="3"/>
      <c r="H21" s="3"/>
      <c r="I21" s="3"/>
      <c r="J21" s="3"/>
      <c r="K21" s="3"/>
      <c r="L21" s="3"/>
      <c r="M21" s="3"/>
    </row>
    <row r="22" spans="1:19" s="26" customFormat="1" ht="14.25" customHeight="1">
      <c r="N22"/>
      <c r="O22"/>
      <c r="P22"/>
      <c r="Q22"/>
      <c r="R22"/>
      <c r="S22"/>
    </row>
    <row r="23" spans="1:19" ht="18.75">
      <c r="A23" s="9" t="s">
        <v>34</v>
      </c>
      <c r="B23" s="10"/>
      <c r="C23" s="4">
        <f>SUM(C11+C15+C21)</f>
        <v>3385.3</v>
      </c>
      <c r="D23" s="4">
        <f t="shared" ref="D23:M23" si="0">SUM(D6:D22)</f>
        <v>7.7</v>
      </c>
      <c r="E23" s="7">
        <f t="shared" si="0"/>
        <v>165</v>
      </c>
      <c r="F23" s="3">
        <f t="shared" si="0"/>
        <v>660</v>
      </c>
      <c r="G23" s="3">
        <f t="shared" si="0"/>
        <v>391</v>
      </c>
      <c r="H23" s="3">
        <f t="shared" si="0"/>
        <v>1564</v>
      </c>
      <c r="I23" s="3">
        <f t="shared" si="0"/>
        <v>55.5</v>
      </c>
      <c r="J23" s="3">
        <f t="shared" si="0"/>
        <v>222</v>
      </c>
      <c r="K23" s="3">
        <f t="shared" si="0"/>
        <v>81.7</v>
      </c>
      <c r="L23" s="3">
        <f t="shared" si="0"/>
        <v>735.3</v>
      </c>
      <c r="M23" s="4">
        <f t="shared" si="0"/>
        <v>693.2</v>
      </c>
    </row>
    <row r="24" spans="1:19" s="26" customFormat="1" ht="14.25" customHeight="1">
      <c r="A24" s="27" t="s">
        <v>15</v>
      </c>
      <c r="B24" s="31"/>
      <c r="C24" s="29"/>
      <c r="D24" s="29"/>
      <c r="E24" s="32"/>
      <c r="F24" s="29">
        <f>SUM(F23/(C23/100))</f>
        <v>19.496056479484832</v>
      </c>
      <c r="G24" s="29"/>
      <c r="H24" s="29">
        <f>SUM(H23/(C23/100))</f>
        <v>46.199745960476172</v>
      </c>
      <c r="I24" s="29"/>
      <c r="K24" s="29"/>
      <c r="N24"/>
      <c r="O24"/>
      <c r="P24"/>
      <c r="Q24"/>
      <c r="R24"/>
      <c r="S24"/>
    </row>
    <row r="25" spans="1:19" ht="18.75">
      <c r="A25" s="9"/>
      <c r="B25" s="10"/>
      <c r="C25" s="3"/>
      <c r="D25" s="3"/>
      <c r="E25" s="7"/>
      <c r="F25" s="3"/>
      <c r="G25" s="3"/>
      <c r="H25" s="4">
        <f>SUM(F24+H24)</f>
        <v>65.695802439961</v>
      </c>
      <c r="I25" s="3"/>
      <c r="J25" s="4">
        <f>SUM(J23/(C23/100))</f>
        <v>6.5577644521903524</v>
      </c>
      <c r="K25" s="3"/>
      <c r="L25" s="4">
        <f>SUM(L23/(C23/100))</f>
        <v>21.720379286916963</v>
      </c>
      <c r="M25" s="3"/>
    </row>
    <row r="26" spans="1:19" s="26" customFormat="1" ht="14.25" customHeight="1">
      <c r="A26" s="22" t="s">
        <v>25</v>
      </c>
      <c r="B26" s="10"/>
      <c r="C26" s="3"/>
      <c r="D26" s="3"/>
      <c r="E26" s="7"/>
      <c r="F26" s="3"/>
      <c r="G26" s="3"/>
      <c r="H26" s="3"/>
      <c r="I26" s="3"/>
      <c r="J26" s="3"/>
      <c r="K26" s="3"/>
      <c r="L26" s="3"/>
      <c r="M26" s="3"/>
      <c r="N26"/>
      <c r="O26"/>
      <c r="P26"/>
      <c r="Q26"/>
      <c r="R26"/>
      <c r="S26"/>
    </row>
    <row r="27" spans="1:19">
      <c r="A27" s="27" t="s">
        <v>26</v>
      </c>
      <c r="B27" s="38" t="s">
        <v>16</v>
      </c>
      <c r="C27" s="33">
        <f>SUM(F27+H27+J27+L27)</f>
        <v>318</v>
      </c>
      <c r="D27" s="33"/>
      <c r="E27" s="39">
        <v>2</v>
      </c>
      <c r="F27" s="33">
        <f>SUM(E27*4)</f>
        <v>8</v>
      </c>
      <c r="G27" s="33">
        <v>54</v>
      </c>
      <c r="H27" s="33">
        <f>SUM(G27*4)</f>
        <v>216</v>
      </c>
      <c r="I27" s="33">
        <v>10</v>
      </c>
      <c r="J27" s="33">
        <f>SUM(I27*4)</f>
        <v>40</v>
      </c>
      <c r="K27" s="33">
        <v>6</v>
      </c>
      <c r="L27" s="33">
        <f>SUM(K27*9)</f>
        <v>54</v>
      </c>
      <c r="M27" s="33">
        <f>SUM(E27+G27+I27+K27)</f>
        <v>72</v>
      </c>
    </row>
    <row r="28" spans="1:19" s="26" customFormat="1" ht="14.25" customHeight="1">
      <c r="A28" s="9"/>
      <c r="B28" s="10" t="s">
        <v>12</v>
      </c>
      <c r="C28" s="3">
        <f>SUM(F28+H28+J28+L28)</f>
        <v>16</v>
      </c>
      <c r="D28" s="3">
        <v>0.09</v>
      </c>
      <c r="E28" s="7">
        <v>4</v>
      </c>
      <c r="F28" s="3">
        <f>SUM(E28*4)</f>
        <v>16</v>
      </c>
      <c r="G28" s="3">
        <v>0</v>
      </c>
      <c r="H28" s="5">
        <f>SUM(G28*4)</f>
        <v>0</v>
      </c>
      <c r="I28" s="3">
        <v>0</v>
      </c>
      <c r="J28" s="5">
        <f>SUM(I28*4)</f>
        <v>0</v>
      </c>
      <c r="K28" s="3">
        <v>0</v>
      </c>
      <c r="L28" s="5">
        <f>SUM(K28*9)</f>
        <v>0</v>
      </c>
      <c r="M28" s="5">
        <f>SUM(E28+G28+I28+K28)</f>
        <v>4</v>
      </c>
      <c r="N28"/>
      <c r="O28"/>
      <c r="P28"/>
      <c r="Q28"/>
      <c r="R28"/>
      <c r="S28"/>
    </row>
    <row r="29" spans="1:19">
      <c r="A29" s="27"/>
      <c r="B29" s="31" t="s">
        <v>17</v>
      </c>
      <c r="C29" s="29">
        <f>SUM(F29+H29+J29+L29)</f>
        <v>364.5</v>
      </c>
      <c r="D29" s="29">
        <v>0.59</v>
      </c>
      <c r="E29" s="32">
        <v>33</v>
      </c>
      <c r="F29" s="29">
        <f>SUM(E29*4)</f>
        <v>132</v>
      </c>
      <c r="G29" s="29">
        <v>55</v>
      </c>
      <c r="H29" s="33">
        <f>SUM(G29*4)</f>
        <v>220</v>
      </c>
      <c r="I29" s="29">
        <v>2</v>
      </c>
      <c r="J29" s="33">
        <f>SUM(I29*4)</f>
        <v>8</v>
      </c>
      <c r="K29" s="29">
        <v>0.5</v>
      </c>
      <c r="L29" s="33">
        <f>SUM(K29*9)</f>
        <v>4.5</v>
      </c>
      <c r="M29" s="33">
        <f>SUM(E29+G29+I29+K29)</f>
        <v>90.5</v>
      </c>
    </row>
    <row r="30" spans="1:19" s="26" customFormat="1" ht="14.25" customHeight="1">
      <c r="A30" s="9"/>
      <c r="B30" s="10" t="s">
        <v>18</v>
      </c>
      <c r="C30" s="3">
        <f>SUM(F30+H30+J30+L30)</f>
        <v>425</v>
      </c>
      <c r="D30" s="3"/>
      <c r="E30" s="7">
        <v>1.5</v>
      </c>
      <c r="F30" s="3">
        <f>SUM(E30*4)</f>
        <v>6</v>
      </c>
      <c r="G30" s="3">
        <v>8</v>
      </c>
      <c r="H30" s="3">
        <f>SUM(G30*4)</f>
        <v>32</v>
      </c>
      <c r="I30" s="3">
        <v>9</v>
      </c>
      <c r="J30" s="5">
        <f>SUM(I30*4)</f>
        <v>36</v>
      </c>
      <c r="K30" s="3">
        <v>39</v>
      </c>
      <c r="L30" s="3">
        <f>SUM(K30*9)</f>
        <v>351</v>
      </c>
      <c r="M30" s="3">
        <f>SUM(E30+G30+I30+K30)</f>
        <v>57.5</v>
      </c>
      <c r="N30"/>
      <c r="O30"/>
      <c r="P30"/>
      <c r="Q30"/>
      <c r="R30"/>
      <c r="S30"/>
    </row>
    <row r="31" spans="1:19">
      <c r="A31" s="27"/>
      <c r="B31" s="34" t="s">
        <v>19</v>
      </c>
      <c r="C31" s="35">
        <f>SUM(F31+H31+J31+L31)</f>
        <v>104</v>
      </c>
      <c r="D31" s="26"/>
      <c r="E31" s="36">
        <v>13</v>
      </c>
      <c r="F31" s="35">
        <f>SUM(E31*4)</f>
        <v>52</v>
      </c>
      <c r="G31" s="35">
        <v>13</v>
      </c>
      <c r="H31" s="35">
        <f>SUM(G31*4)</f>
        <v>52</v>
      </c>
      <c r="I31" s="35">
        <v>0</v>
      </c>
      <c r="J31" s="35">
        <f>SUM(I31*4)</f>
        <v>0</v>
      </c>
      <c r="K31" s="35">
        <v>0</v>
      </c>
      <c r="L31" s="35">
        <f>SUM(K31*9)</f>
        <v>0</v>
      </c>
      <c r="M31" s="35">
        <f>SUM(E31+G31+I31+K31)</f>
        <v>26</v>
      </c>
    </row>
    <row r="32" spans="1:19" s="26" customFormat="1" ht="14.25" customHeight="1">
      <c r="A32" t="s">
        <v>23</v>
      </c>
      <c r="B32"/>
      <c r="C32" s="20">
        <f>SUM(C27:C31)</f>
        <v>1227.5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>
      <c r="A33" s="27"/>
      <c r="B33" s="31"/>
      <c r="C33" s="29"/>
      <c r="D33" s="29"/>
      <c r="E33" s="32"/>
      <c r="F33" s="29"/>
      <c r="G33" s="29"/>
      <c r="H33" s="29"/>
      <c r="I33" s="29"/>
      <c r="J33" s="29"/>
      <c r="K33" s="29"/>
      <c r="L33" s="29"/>
      <c r="M33" s="29"/>
    </row>
    <row r="34" spans="1:19" s="26" customFormat="1" ht="14.25" customHeight="1">
      <c r="A34" s="9" t="s">
        <v>22</v>
      </c>
      <c r="B34" s="10" t="s">
        <v>20</v>
      </c>
      <c r="C34" s="3">
        <f>SUM(F34+H34+J34+L34)</f>
        <v>197</v>
      </c>
      <c r="D34" s="3">
        <v>1.98</v>
      </c>
      <c r="E34" s="7">
        <v>12</v>
      </c>
      <c r="F34" s="3">
        <f>SUM(E34*4)</f>
        <v>48</v>
      </c>
      <c r="G34" s="3">
        <v>13</v>
      </c>
      <c r="H34" s="5">
        <f>SUM(G34*4)</f>
        <v>52</v>
      </c>
      <c r="I34" s="3">
        <v>4</v>
      </c>
      <c r="J34" s="5">
        <f>SUM(I34*4)</f>
        <v>16</v>
      </c>
      <c r="K34" s="3">
        <v>9</v>
      </c>
      <c r="L34" s="5">
        <f>SUM(K34*9)</f>
        <v>81</v>
      </c>
      <c r="M34" s="5">
        <f>SUM(E34+G34+I34+K34)</f>
        <v>38</v>
      </c>
      <c r="N34"/>
      <c r="O34"/>
      <c r="P34"/>
      <c r="Q34"/>
      <c r="R34"/>
      <c r="S34"/>
    </row>
    <row r="35" spans="1:19">
      <c r="A35" s="27"/>
      <c r="B35" s="31" t="s">
        <v>21</v>
      </c>
      <c r="C35" s="29">
        <f>SUM(F35+H35+J35+L35)</f>
        <v>468</v>
      </c>
      <c r="D35" s="29"/>
      <c r="E35" s="32">
        <v>24</v>
      </c>
      <c r="F35" s="29">
        <f>SUM(E35*4)</f>
        <v>96</v>
      </c>
      <c r="G35" s="29">
        <v>58</v>
      </c>
      <c r="H35" s="29">
        <f>SUM(G35*4)</f>
        <v>232</v>
      </c>
      <c r="I35" s="29">
        <v>8</v>
      </c>
      <c r="J35" s="29">
        <f>SUM(I35*4)</f>
        <v>32</v>
      </c>
      <c r="K35" s="29">
        <v>12</v>
      </c>
      <c r="L35" s="29">
        <f>SUM(K35*9)</f>
        <v>108</v>
      </c>
      <c r="M35" s="29">
        <f>SUM(E35+G35+I35+K35)</f>
        <v>102</v>
      </c>
    </row>
    <row r="36" spans="1:19" s="26" customFormat="1" ht="14.25" customHeight="1">
      <c r="A36"/>
      <c r="B36" s="23" t="s">
        <v>28</v>
      </c>
      <c r="C36">
        <f>SUM(F36,H36,J36,L36)</f>
        <v>352</v>
      </c>
      <c r="D36"/>
      <c r="E36">
        <v>6</v>
      </c>
      <c r="F36">
        <f>SUM(E36*4)</f>
        <v>24</v>
      </c>
      <c r="G36" s="23">
        <v>12</v>
      </c>
      <c r="H36">
        <f>SUM(G36*4)</f>
        <v>48</v>
      </c>
      <c r="I36" s="23">
        <v>16</v>
      </c>
      <c r="J36">
        <f>SUM(I36*4)</f>
        <v>64</v>
      </c>
      <c r="K36" s="23">
        <v>24</v>
      </c>
      <c r="L36">
        <f>SUM(K36*9)</f>
        <v>216</v>
      </c>
      <c r="M36">
        <f>SUM(E36,G36,I36,K36)</f>
        <v>58</v>
      </c>
      <c r="N36"/>
      <c r="O36"/>
      <c r="P36"/>
      <c r="Q36"/>
      <c r="R36"/>
      <c r="S36"/>
    </row>
    <row r="37" spans="1:19">
      <c r="A37" s="26" t="s">
        <v>23</v>
      </c>
      <c r="B37" s="26"/>
      <c r="C37" s="26">
        <f>SUM(C34:C36)</f>
        <v>1017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9" s="26" customFormat="1" ht="14.25" customHeight="1">
      <c r="A38" t="s">
        <v>27</v>
      </c>
      <c r="B38" t="s">
        <v>57</v>
      </c>
      <c r="C38">
        <f>SUM(F38,H38,J38,L38)</f>
        <v>237.5</v>
      </c>
      <c r="D38"/>
      <c r="E38">
        <v>2</v>
      </c>
      <c r="F38">
        <f>SUM(E38*4)</f>
        <v>8</v>
      </c>
      <c r="G38">
        <v>41</v>
      </c>
      <c r="H38">
        <f>SUM(G38*4)</f>
        <v>164</v>
      </c>
      <c r="I38">
        <v>13</v>
      </c>
      <c r="J38">
        <f>SUM(I38*4)</f>
        <v>52</v>
      </c>
      <c r="K38">
        <v>1.5</v>
      </c>
      <c r="L38">
        <f>SUM(K38*9)</f>
        <v>13.5</v>
      </c>
      <c r="M38">
        <f>SUM(E38,G38,I38,K38)</f>
        <v>57.5</v>
      </c>
      <c r="N38"/>
      <c r="O38"/>
      <c r="P38"/>
      <c r="Q38"/>
      <c r="R38"/>
      <c r="S38"/>
    </row>
    <row r="39" spans="1:19">
      <c r="A39" s="27"/>
      <c r="B39" s="30" t="s">
        <v>31</v>
      </c>
      <c r="C39" s="26">
        <f>SUM(F39,H39,J39,M39,M39,L39)</f>
        <v>662</v>
      </c>
      <c r="D39" s="26"/>
      <c r="E39" s="30">
        <v>38</v>
      </c>
      <c r="F39" s="26">
        <f>SUM(E39*4)</f>
        <v>152</v>
      </c>
      <c r="G39" s="30">
        <v>50</v>
      </c>
      <c r="H39" s="26">
        <f>SUM(G39*4)</f>
        <v>200</v>
      </c>
      <c r="I39" s="30">
        <v>4</v>
      </c>
      <c r="J39" s="26">
        <f>SUM(I39*4)</f>
        <v>16</v>
      </c>
      <c r="K39" s="30">
        <v>10</v>
      </c>
      <c r="L39" s="26">
        <f>SUM(K39*9)</f>
        <v>90</v>
      </c>
      <c r="M39" s="26">
        <f>SUM(E39,G39,I39,K39)</f>
        <v>102</v>
      </c>
    </row>
    <row r="40" spans="1:19" s="26" customFormat="1" ht="14.25" customHeight="1">
      <c r="A40"/>
      <c r="B40" s="10" t="s">
        <v>63</v>
      </c>
      <c r="C40" s="3">
        <f>SUM(F40,H40,J40,L40)</f>
        <v>226.8</v>
      </c>
      <c r="D40" s="3"/>
      <c r="E40" s="7">
        <v>1.7</v>
      </c>
      <c r="F40" s="3">
        <f t="shared" ref="F40" si="1">SUM(E40*4)</f>
        <v>6.8</v>
      </c>
      <c r="G40" s="3">
        <v>7</v>
      </c>
      <c r="H40" s="3">
        <f t="shared" ref="H40" si="2">SUM(G40*4)</f>
        <v>28</v>
      </c>
      <c r="I40" s="3">
        <v>7.5</v>
      </c>
      <c r="J40" s="3">
        <f t="shared" ref="J40" si="3">SUM(I40*4)</f>
        <v>30</v>
      </c>
      <c r="K40" s="3">
        <v>18</v>
      </c>
      <c r="L40" s="3">
        <f t="shared" ref="L40" si="4">SUM(K40*9)</f>
        <v>162</v>
      </c>
      <c r="M40" s="3">
        <f>SUM(E40,G40,I40,K40)</f>
        <v>34.200000000000003</v>
      </c>
      <c r="N40"/>
      <c r="O40"/>
      <c r="P40"/>
      <c r="Q40"/>
      <c r="R40"/>
      <c r="S40"/>
    </row>
    <row r="41" spans="1:19">
      <c r="A41" s="26"/>
      <c r="B41" s="31" t="s">
        <v>77</v>
      </c>
      <c r="C41" s="29">
        <f>SUM(F41,H41,J41,L41)</f>
        <v>169.8</v>
      </c>
      <c r="D41" s="29"/>
      <c r="E41" s="32">
        <v>0</v>
      </c>
      <c r="F41" s="29">
        <f>SUM(E41*4)</f>
        <v>0</v>
      </c>
      <c r="G41" s="29">
        <v>36</v>
      </c>
      <c r="H41" s="29">
        <f>SUM(G41*4)</f>
        <v>144</v>
      </c>
      <c r="I41" s="29">
        <v>6</v>
      </c>
      <c r="J41" s="29">
        <f>SUM(I41*4)</f>
        <v>24</v>
      </c>
      <c r="K41" s="29">
        <v>0.2</v>
      </c>
      <c r="L41" s="29">
        <f>SUM(K41*9)</f>
        <v>1.8</v>
      </c>
      <c r="M41" s="29">
        <f>SUM(E41,G41,I41,K41)</f>
        <v>42.2</v>
      </c>
    </row>
    <row r="42" spans="1:19" s="26" customFormat="1" ht="14.25" customHeight="1">
      <c r="A42"/>
      <c r="B42" s="23" t="s">
        <v>30</v>
      </c>
      <c r="C42">
        <f>SUM(F42,H42,J42,L42)</f>
        <v>288</v>
      </c>
      <c r="D42"/>
      <c r="E42" s="23">
        <v>32</v>
      </c>
      <c r="F42">
        <f>SUM(E42*4)</f>
        <v>128</v>
      </c>
      <c r="G42" s="23">
        <v>40</v>
      </c>
      <c r="H42">
        <f>SUM(G42*4)</f>
        <v>160</v>
      </c>
      <c r="I42" s="23">
        <v>0</v>
      </c>
      <c r="J42" s="23">
        <v>0</v>
      </c>
      <c r="K42" s="23">
        <v>0</v>
      </c>
      <c r="L42" s="23">
        <v>0</v>
      </c>
      <c r="M42">
        <f>SUM(E42,G42,I42,K42)</f>
        <v>72</v>
      </c>
      <c r="N42"/>
      <c r="O42"/>
      <c r="P42"/>
      <c r="Q42"/>
      <c r="R42"/>
      <c r="S42"/>
    </row>
    <row r="43" spans="1:19">
      <c r="A43" t="s">
        <v>32</v>
      </c>
      <c r="C43">
        <f>SUM(C38:C42)</f>
        <v>1584.1</v>
      </c>
    </row>
    <row r="44" spans="1:19" s="26" customFormat="1" ht="14.25" customHeight="1">
      <c r="A44" s="27" t="s">
        <v>33</v>
      </c>
      <c r="B44" s="31"/>
      <c r="C44" s="29">
        <f>SUM(C32+C37+C43)</f>
        <v>3828.6</v>
      </c>
      <c r="D44" s="29">
        <f t="shared" ref="D44:M44" si="5">SUM(D26:D38)</f>
        <v>2.66</v>
      </c>
      <c r="E44" s="32">
        <f t="shared" si="5"/>
        <v>97.5</v>
      </c>
      <c r="F44" s="29">
        <f t="shared" si="5"/>
        <v>390</v>
      </c>
      <c r="G44" s="29">
        <f t="shared" si="5"/>
        <v>254</v>
      </c>
      <c r="H44" s="29">
        <f t="shared" si="5"/>
        <v>1016</v>
      </c>
      <c r="I44" s="29">
        <f t="shared" si="5"/>
        <v>62</v>
      </c>
      <c r="J44" s="29">
        <f t="shared" si="5"/>
        <v>248</v>
      </c>
      <c r="K44" s="29">
        <f t="shared" si="5"/>
        <v>92</v>
      </c>
      <c r="L44" s="29">
        <f t="shared" si="5"/>
        <v>828</v>
      </c>
      <c r="M44" s="29">
        <f t="shared" si="5"/>
        <v>505.5</v>
      </c>
      <c r="N44"/>
      <c r="O44"/>
      <c r="P44"/>
      <c r="Q44"/>
      <c r="R44"/>
      <c r="S44"/>
    </row>
    <row r="45" spans="1:19">
      <c r="A45" s="9" t="s">
        <v>15</v>
      </c>
      <c r="B45" s="10"/>
      <c r="C45" s="3"/>
      <c r="D45" s="3"/>
      <c r="E45" s="7"/>
      <c r="F45" s="3">
        <f>SUM(F44/(C44/100))</f>
        <v>10.186491145588466</v>
      </c>
      <c r="G45" s="3"/>
      <c r="H45" s="3">
        <f>SUM(H44/(C44/100))</f>
        <v>26.537115394661232</v>
      </c>
      <c r="I45" s="3"/>
      <c r="K45" s="3"/>
    </row>
    <row r="46" spans="1:19" s="26" customFormat="1" ht="14.25" customHeight="1" thickBot="1">
      <c r="A46" s="27" t="s">
        <v>134</v>
      </c>
      <c r="B46" s="31"/>
      <c r="C46" s="29"/>
      <c r="D46" s="29"/>
      <c r="E46" s="32" t="s">
        <v>134</v>
      </c>
      <c r="F46" s="29"/>
      <c r="G46" s="29"/>
      <c r="H46" s="29">
        <f>SUM(F45+H45)</f>
        <v>36.723606540249698</v>
      </c>
      <c r="I46" s="29"/>
      <c r="J46" s="29">
        <f>SUM(J44/(C44/100))</f>
        <v>6.4775636002716395</v>
      </c>
      <c r="K46" s="29"/>
      <c r="L46" s="29">
        <f>SUM(L44/(C44/100))</f>
        <v>21.62670427832628</v>
      </c>
      <c r="M46" s="29"/>
      <c r="N46"/>
      <c r="O46"/>
      <c r="P46"/>
      <c r="Q46"/>
      <c r="R46"/>
      <c r="S46"/>
    </row>
    <row r="47" spans="1:19" ht="16.5" thickBot="1">
      <c r="A47" s="51" t="s">
        <v>1</v>
      </c>
      <c r="B47" s="52" t="s">
        <v>2</v>
      </c>
      <c r="C47" s="53" t="s">
        <v>11</v>
      </c>
      <c r="D47" s="53" t="s">
        <v>13</v>
      </c>
      <c r="E47" s="54" t="s">
        <v>7</v>
      </c>
      <c r="F47" s="53"/>
      <c r="G47" s="53" t="s">
        <v>4</v>
      </c>
      <c r="H47" s="55"/>
      <c r="I47" s="53" t="s">
        <v>8</v>
      </c>
      <c r="J47" s="53"/>
      <c r="K47" s="56" t="s">
        <v>9</v>
      </c>
      <c r="L47" s="53"/>
      <c r="M47" s="53" t="s">
        <v>160</v>
      </c>
    </row>
    <row r="48" spans="1:19" s="26" customFormat="1" ht="14.25" customHeight="1" thickBot="1">
      <c r="A48" s="57" t="s">
        <v>138</v>
      </c>
      <c r="B48" s="58"/>
      <c r="C48" s="59"/>
      <c r="D48" s="59"/>
      <c r="E48" s="60" t="s">
        <v>5</v>
      </c>
      <c r="F48" s="59" t="s">
        <v>6</v>
      </c>
      <c r="G48" s="59" t="s">
        <v>5</v>
      </c>
      <c r="H48" s="59" t="s">
        <v>6</v>
      </c>
      <c r="I48" s="59" t="s">
        <v>5</v>
      </c>
      <c r="J48" s="59" t="s">
        <v>6</v>
      </c>
      <c r="K48" s="59" t="s">
        <v>5</v>
      </c>
      <c r="L48" s="59" t="s">
        <v>6</v>
      </c>
      <c r="M48" s="59"/>
      <c r="N48"/>
      <c r="O48"/>
      <c r="P48"/>
      <c r="Q48"/>
      <c r="R48"/>
      <c r="S48"/>
    </row>
    <row r="49" spans="1:19">
      <c r="A49" s="9" t="s">
        <v>3</v>
      </c>
      <c r="B49" s="23" t="s">
        <v>49</v>
      </c>
      <c r="C49">
        <f>SUM(F49,H49,J49,M49,M49,L49)</f>
        <v>331</v>
      </c>
      <c r="D49" s="3"/>
      <c r="E49" s="23">
        <v>19</v>
      </c>
      <c r="F49">
        <f>SUM(E49*4)</f>
        <v>76</v>
      </c>
      <c r="G49" s="23">
        <v>25</v>
      </c>
      <c r="H49">
        <f>SUM(G49*4)</f>
        <v>100</v>
      </c>
      <c r="I49" s="23">
        <v>2</v>
      </c>
      <c r="J49">
        <f>SUM(I49*4)</f>
        <v>8</v>
      </c>
      <c r="K49" s="23">
        <v>5</v>
      </c>
      <c r="L49">
        <f>SUM(K49*9)</f>
        <v>45</v>
      </c>
      <c r="M49">
        <f>SUM(E49,G49,I49,K49)</f>
        <v>51</v>
      </c>
    </row>
    <row r="50" spans="1:19" s="26" customFormat="1" ht="14.25" customHeight="1">
      <c r="A50" s="27"/>
      <c r="B50" s="31" t="s">
        <v>35</v>
      </c>
      <c r="C50" s="29">
        <f>SUM(F50,H50,J50,L50)</f>
        <v>454.4</v>
      </c>
      <c r="D50" s="29"/>
      <c r="E50" s="32">
        <v>3.4</v>
      </c>
      <c r="F50" s="29">
        <f>SUM(E50*4)</f>
        <v>13.6</v>
      </c>
      <c r="G50" s="29">
        <v>14</v>
      </c>
      <c r="H50" s="29">
        <f>SUM(G50*4)</f>
        <v>56</v>
      </c>
      <c r="I50" s="29">
        <v>15.2</v>
      </c>
      <c r="J50" s="29">
        <f>SUM(I50*4)</f>
        <v>60.8</v>
      </c>
      <c r="K50" s="29">
        <v>36</v>
      </c>
      <c r="L50" s="29">
        <f>SUM(K50*9)</f>
        <v>324</v>
      </c>
      <c r="M50" s="29">
        <f>SUM(E50,G50,I50,K50)</f>
        <v>68.599999999999994</v>
      </c>
      <c r="N50"/>
      <c r="O50"/>
      <c r="P50"/>
      <c r="Q50"/>
      <c r="R50"/>
      <c r="S50"/>
    </row>
    <row r="51" spans="1:19">
      <c r="A51" s="9"/>
      <c r="B51" s="10" t="s">
        <v>36</v>
      </c>
      <c r="C51" s="3">
        <f>SUM(F51,H51,J51,L51)</f>
        <v>71.5</v>
      </c>
      <c r="D51" s="3"/>
      <c r="E51" s="7">
        <v>7.6</v>
      </c>
      <c r="F51" s="3">
        <f>SUM(E51*4)</f>
        <v>30.4</v>
      </c>
      <c r="G51" s="3">
        <v>8.6</v>
      </c>
      <c r="H51" s="3">
        <f>SUM(G51*4)</f>
        <v>34.4</v>
      </c>
      <c r="I51" s="3">
        <v>1</v>
      </c>
      <c r="J51" s="3">
        <f>SUM(I51*4)</f>
        <v>4</v>
      </c>
      <c r="K51" s="3">
        <v>0.3</v>
      </c>
      <c r="L51" s="3">
        <f>SUM(K51*9)</f>
        <v>2.6999999999999997</v>
      </c>
      <c r="M51" s="3">
        <f>SUM(E51,G51,I51,K51)</f>
        <v>17.5</v>
      </c>
    </row>
    <row r="52" spans="1:19" s="26" customFormat="1" ht="14.25" customHeight="1">
      <c r="A52" s="27"/>
      <c r="B52" s="30" t="s">
        <v>30</v>
      </c>
      <c r="C52" s="26">
        <f>SUM(F52,H52,J52,L52)</f>
        <v>288</v>
      </c>
      <c r="E52" s="30">
        <v>32</v>
      </c>
      <c r="F52" s="26">
        <f>SUM(E52*4)</f>
        <v>128</v>
      </c>
      <c r="G52" s="30">
        <v>40</v>
      </c>
      <c r="H52" s="26">
        <f>SUM(G52*4)</f>
        <v>160</v>
      </c>
      <c r="I52" s="30">
        <v>0</v>
      </c>
      <c r="J52" s="30">
        <v>0</v>
      </c>
      <c r="K52" s="30">
        <v>0</v>
      </c>
      <c r="L52" s="30">
        <v>0</v>
      </c>
      <c r="M52" s="26">
        <f>SUM(E52,G52,I52,K52)</f>
        <v>72</v>
      </c>
      <c r="N52"/>
      <c r="O52"/>
      <c r="P52"/>
      <c r="Q52"/>
      <c r="R52"/>
      <c r="S52"/>
    </row>
    <row r="53" spans="1:19">
      <c r="A53" s="9"/>
      <c r="B53" s="10" t="s">
        <v>18</v>
      </c>
      <c r="C53" s="3">
        <f>SUM(F53+H53+J53+L53)</f>
        <v>425</v>
      </c>
      <c r="D53" s="3"/>
      <c r="E53" s="7">
        <v>1.5</v>
      </c>
      <c r="F53" s="3">
        <f>SUM(E53*4)</f>
        <v>6</v>
      </c>
      <c r="G53" s="3">
        <v>8</v>
      </c>
      <c r="H53" s="3">
        <f>SUM(G53*4)</f>
        <v>32</v>
      </c>
      <c r="I53" s="3">
        <v>9</v>
      </c>
      <c r="J53" s="5">
        <f>SUM(I53*4)</f>
        <v>36</v>
      </c>
      <c r="K53" s="3">
        <v>39</v>
      </c>
      <c r="L53" s="3">
        <f>SUM(K53*9)</f>
        <v>351</v>
      </c>
      <c r="M53" s="3">
        <f>SUM(E53+G53+I53+K53)</f>
        <v>57.5</v>
      </c>
    </row>
    <row r="54" spans="1:19" s="26" customFormat="1" ht="14.25" customHeight="1">
      <c r="A54" s="27" t="s">
        <v>37</v>
      </c>
      <c r="B54" s="31"/>
      <c r="C54" s="29">
        <f>SUM(C49,C50,C51,C52,C53)</f>
        <v>1569.9</v>
      </c>
      <c r="D54" s="29"/>
      <c r="E54" s="32"/>
      <c r="F54" s="29"/>
      <c r="G54" s="29"/>
      <c r="H54" s="29"/>
      <c r="I54" s="29"/>
      <c r="J54" s="29"/>
      <c r="K54" s="29"/>
      <c r="L54" s="29"/>
      <c r="M54" s="29"/>
      <c r="N54"/>
      <c r="O54"/>
      <c r="P54"/>
      <c r="Q54"/>
      <c r="R54"/>
      <c r="S54"/>
    </row>
    <row r="55" spans="1:19">
      <c r="A55" s="9"/>
      <c r="B55" s="10"/>
      <c r="C55" s="3"/>
      <c r="D55" s="3"/>
      <c r="E55" s="7"/>
      <c r="F55" s="3"/>
      <c r="G55" s="3"/>
      <c r="H55" s="3"/>
      <c r="I55" s="3"/>
      <c r="J55" s="3"/>
      <c r="K55" s="3"/>
      <c r="L55" s="3"/>
      <c r="M55" s="3"/>
    </row>
    <row r="56" spans="1:19" s="26" customFormat="1" ht="14.25" customHeight="1">
      <c r="A56" s="27" t="s">
        <v>22</v>
      </c>
      <c r="B56" s="30" t="s">
        <v>28</v>
      </c>
      <c r="C56" s="26">
        <f>SUM(F56,H56,J56,L56)</f>
        <v>352</v>
      </c>
      <c r="E56" s="26">
        <v>6</v>
      </c>
      <c r="F56" s="26">
        <f>SUM(E56*4)</f>
        <v>24</v>
      </c>
      <c r="G56" s="30">
        <v>12</v>
      </c>
      <c r="H56" s="26">
        <f>SUM(G56*4)</f>
        <v>48</v>
      </c>
      <c r="I56" s="30">
        <v>16</v>
      </c>
      <c r="J56" s="26">
        <f>SUM(I56*4)</f>
        <v>64</v>
      </c>
      <c r="K56" s="30">
        <v>24</v>
      </c>
      <c r="L56" s="26">
        <f>SUM(K56*9)</f>
        <v>216</v>
      </c>
      <c r="M56" s="26">
        <f>SUM(E56,G56,I56,K56)</f>
        <v>58</v>
      </c>
      <c r="N56"/>
      <c r="O56"/>
      <c r="P56"/>
      <c r="Q56"/>
      <c r="R56"/>
      <c r="S56"/>
    </row>
    <row r="57" spans="1:19">
      <c r="A57" s="9"/>
      <c r="B57" s="10" t="s">
        <v>39</v>
      </c>
      <c r="C57" s="3">
        <f>SUM(F57,H57,J57,L57)</f>
        <v>138.4</v>
      </c>
      <c r="D57" s="3"/>
      <c r="E57" s="7">
        <v>17</v>
      </c>
      <c r="F57" s="3">
        <f>SUM(E57*4)</f>
        <v>68</v>
      </c>
      <c r="G57" s="3">
        <v>17</v>
      </c>
      <c r="H57" s="3">
        <f>SUM(G57*4)</f>
        <v>68</v>
      </c>
      <c r="I57" s="3">
        <v>0.6</v>
      </c>
      <c r="J57" s="3">
        <f>SUM(I57*4)</f>
        <v>2.4</v>
      </c>
      <c r="K57" s="3">
        <v>0</v>
      </c>
      <c r="L57" s="3">
        <v>0</v>
      </c>
      <c r="M57" s="3">
        <f>SUM(E57,G57,I57,K57)</f>
        <v>34.6</v>
      </c>
    </row>
    <row r="58" spans="1:19" s="26" customFormat="1" ht="14.25" customHeight="1">
      <c r="A58" s="27"/>
      <c r="B58" s="31" t="s">
        <v>40</v>
      </c>
      <c r="C58" s="29">
        <f>SUM(F58+H58+J58+L58)</f>
        <v>234</v>
      </c>
      <c r="D58" s="29"/>
      <c r="E58" s="32">
        <v>12</v>
      </c>
      <c r="F58" s="29">
        <f>SUM(E58*4)</f>
        <v>48</v>
      </c>
      <c r="G58" s="29">
        <v>29</v>
      </c>
      <c r="H58" s="29">
        <f>SUM(G58*4)</f>
        <v>116</v>
      </c>
      <c r="I58" s="29">
        <v>4</v>
      </c>
      <c r="J58" s="29">
        <f>SUM(I58*4)</f>
        <v>16</v>
      </c>
      <c r="K58" s="29">
        <v>6</v>
      </c>
      <c r="L58" s="29">
        <f>SUM(K58*9)</f>
        <v>54</v>
      </c>
      <c r="M58" s="29">
        <f>SUM(E58+G58+I58+K58)</f>
        <v>51</v>
      </c>
      <c r="N58"/>
      <c r="O58"/>
      <c r="P58"/>
      <c r="Q58"/>
      <c r="R58"/>
      <c r="S58"/>
    </row>
    <row r="59" spans="1:19">
      <c r="A59" s="9"/>
      <c r="B59" s="10" t="s">
        <v>41</v>
      </c>
      <c r="C59" s="3">
        <f>SUM(F59,H59,J59,L59)</f>
        <v>167</v>
      </c>
      <c r="D59" s="3"/>
      <c r="E59" s="7">
        <v>1</v>
      </c>
      <c r="F59" s="3">
        <f>SUM(E59*4)</f>
        <v>4</v>
      </c>
      <c r="G59" s="3">
        <v>30</v>
      </c>
      <c r="H59" s="3">
        <f>SUM(G59*4)</f>
        <v>120</v>
      </c>
      <c r="I59" s="3">
        <v>4</v>
      </c>
      <c r="J59" s="3">
        <f>SUM(I59*4)</f>
        <v>16</v>
      </c>
      <c r="K59" s="3">
        <v>3</v>
      </c>
      <c r="L59" s="3">
        <f>SUM(K59*9)</f>
        <v>27</v>
      </c>
      <c r="M59" s="3">
        <f>SUM(E59,G59,I59,K59)</f>
        <v>38</v>
      </c>
    </row>
    <row r="60" spans="1:19" s="26" customFormat="1" ht="14.25" customHeight="1">
      <c r="B60" s="28" t="s">
        <v>43</v>
      </c>
      <c r="C60" s="26">
        <f>SUM(F60,H60,J60,L60)</f>
        <v>264</v>
      </c>
      <c r="E60" s="30">
        <v>26</v>
      </c>
      <c r="F60" s="30">
        <f>SUM(E60*4)</f>
        <v>104</v>
      </c>
      <c r="G60" s="30">
        <v>25</v>
      </c>
      <c r="H60" s="30">
        <f>SUM(G60*4)</f>
        <v>100</v>
      </c>
      <c r="I60" s="30">
        <v>6</v>
      </c>
      <c r="J60" s="30">
        <f>SUM(I60*4)</f>
        <v>24</v>
      </c>
      <c r="K60" s="30">
        <v>4</v>
      </c>
      <c r="L60" s="26">
        <f>SUM(K60*9)</f>
        <v>36</v>
      </c>
      <c r="M60" s="26">
        <f>SUM(E60,G60,I60,K60)</f>
        <v>61</v>
      </c>
      <c r="N60"/>
      <c r="O60"/>
      <c r="P60"/>
      <c r="Q60"/>
      <c r="R60"/>
      <c r="S60"/>
    </row>
    <row r="61" spans="1:19">
      <c r="A61" s="9" t="s">
        <v>42</v>
      </c>
      <c r="B61" s="10"/>
      <c r="C61" s="3">
        <f>SUM(C56,C57,C58,C59,C60)</f>
        <v>1155.4000000000001</v>
      </c>
      <c r="D61" s="3"/>
      <c r="E61" s="7"/>
      <c r="F61" s="3"/>
      <c r="G61" s="3"/>
      <c r="H61" s="3"/>
      <c r="I61" s="3"/>
      <c r="J61" s="3"/>
      <c r="K61" s="3"/>
      <c r="L61" s="3"/>
      <c r="M61" s="3"/>
    </row>
    <row r="62" spans="1:19" s="26" customFormat="1" ht="14.25" customHeight="1">
      <c r="A62" s="27"/>
      <c r="B62" s="31"/>
      <c r="C62" s="29"/>
      <c r="D62" s="29"/>
      <c r="E62" s="32"/>
      <c r="F62" s="29"/>
      <c r="G62" s="29"/>
      <c r="H62" s="29"/>
      <c r="I62" s="29"/>
      <c r="J62" s="29"/>
      <c r="K62" s="29"/>
      <c r="L62" s="29"/>
      <c r="M62" s="29"/>
      <c r="N62"/>
      <c r="O62"/>
      <c r="P62"/>
      <c r="Q62"/>
      <c r="R62"/>
      <c r="S62"/>
    </row>
    <row r="63" spans="1:19">
      <c r="A63" s="9" t="s">
        <v>27</v>
      </c>
      <c r="B63" s="10" t="s">
        <v>44</v>
      </c>
      <c r="C63" s="3">
        <f>SUM(F63,H63,K63,K63,J63,L63)</f>
        <v>143</v>
      </c>
      <c r="D63" s="3"/>
      <c r="E63" s="7">
        <v>0</v>
      </c>
      <c r="F63" s="3">
        <v>0</v>
      </c>
      <c r="G63" s="3">
        <v>30</v>
      </c>
      <c r="H63" s="3">
        <f>SUM(G63*4)</f>
        <v>120</v>
      </c>
      <c r="I63" s="3">
        <v>3</v>
      </c>
      <c r="J63" s="3">
        <f>SUM(I63*4)</f>
        <v>12</v>
      </c>
      <c r="K63" s="3">
        <v>1</v>
      </c>
      <c r="L63" s="3">
        <f>SUM(K63*9)</f>
        <v>9</v>
      </c>
      <c r="M63" s="3">
        <f>SUM(E63,G63,I63,K63)</f>
        <v>34</v>
      </c>
    </row>
    <row r="64" spans="1:19" s="26" customFormat="1" ht="14.25" customHeight="1">
      <c r="A64" s="27"/>
      <c r="B64" s="31" t="s">
        <v>45</v>
      </c>
      <c r="C64" s="29">
        <f>SUM(F64,H64,J64,L64)</f>
        <v>238.3</v>
      </c>
      <c r="D64" s="29"/>
      <c r="E64" s="32">
        <v>15</v>
      </c>
      <c r="F64" s="29">
        <f>SUM(E64*4)</f>
        <v>60</v>
      </c>
      <c r="G64" s="29">
        <v>37</v>
      </c>
      <c r="H64" s="29">
        <f>SUM(G64*4)</f>
        <v>148</v>
      </c>
      <c r="I64" s="29">
        <v>6</v>
      </c>
      <c r="J64" s="29">
        <f>SUM(I64*4)</f>
        <v>24</v>
      </c>
      <c r="K64" s="29">
        <v>0.7</v>
      </c>
      <c r="L64" s="29">
        <f>SUM(K64*9)</f>
        <v>6.3</v>
      </c>
      <c r="M64" s="29">
        <f>SUM(E64,G64,I64,K64)</f>
        <v>58.7</v>
      </c>
      <c r="N64"/>
      <c r="O64"/>
      <c r="P64"/>
      <c r="Q64"/>
      <c r="R64"/>
      <c r="S64"/>
    </row>
    <row r="65" spans="1:19">
      <c r="A65" s="9"/>
      <c r="B65" s="10" t="s">
        <v>46</v>
      </c>
      <c r="C65" s="3">
        <f>SUM(F65,H66,H66,H65,J65,L65)</f>
        <v>363.36</v>
      </c>
      <c r="D65" s="3"/>
      <c r="E65" s="7">
        <v>0.84</v>
      </c>
      <c r="F65" s="3">
        <f>SUM(E65*4)</f>
        <v>3.36</v>
      </c>
      <c r="G65" s="3">
        <v>16</v>
      </c>
      <c r="H65" s="3">
        <f>SUM(G65*4)</f>
        <v>64</v>
      </c>
      <c r="I65" s="3">
        <v>6.4</v>
      </c>
      <c r="J65" s="3">
        <f>SUM(I65*4)</f>
        <v>25.6</v>
      </c>
      <c r="K65" s="3">
        <v>1.6</v>
      </c>
      <c r="L65" s="3">
        <f>SUM(K65*9)</f>
        <v>14.4</v>
      </c>
      <c r="M65" s="3">
        <f>SUM(E65,G65,I65,K65)</f>
        <v>24.840000000000003</v>
      </c>
    </row>
    <row r="66" spans="1:19" s="26" customFormat="1" ht="14.25" customHeight="1">
      <c r="A66" s="27"/>
      <c r="B66" s="31" t="s">
        <v>29</v>
      </c>
      <c r="C66" s="29">
        <f>SUM(F66+H66+J66+L66)</f>
        <v>186.8</v>
      </c>
      <c r="D66" s="29"/>
      <c r="E66" s="32">
        <v>1.5</v>
      </c>
      <c r="F66" s="29">
        <f>SUM(E66*4)</f>
        <v>6</v>
      </c>
      <c r="G66" s="29">
        <v>32</v>
      </c>
      <c r="H66" s="33">
        <f>SUM(G66*4)</f>
        <v>128</v>
      </c>
      <c r="I66" s="29">
        <v>10.5</v>
      </c>
      <c r="J66" s="33">
        <f>SUM(I66*4)</f>
        <v>42</v>
      </c>
      <c r="K66" s="29">
        <v>1.2</v>
      </c>
      <c r="L66" s="33">
        <f>SUM(K66*9)</f>
        <v>10.799999999999999</v>
      </c>
      <c r="M66" s="33">
        <f>SUM(E66+G66+I66+K66)</f>
        <v>45.2</v>
      </c>
      <c r="N66"/>
      <c r="O66"/>
      <c r="P66"/>
      <c r="Q66"/>
      <c r="R66"/>
      <c r="S66"/>
    </row>
    <row r="67" spans="1:19">
      <c r="A67" s="9"/>
      <c r="B67" s="23" t="s">
        <v>38</v>
      </c>
      <c r="C67">
        <f>SUM(F67,H67,J67,M67,M67,L67)</f>
        <v>331</v>
      </c>
      <c r="D67" s="3"/>
      <c r="E67" s="23">
        <v>19</v>
      </c>
      <c r="F67">
        <f>SUM(E67*4)</f>
        <v>76</v>
      </c>
      <c r="G67" s="23">
        <v>25</v>
      </c>
      <c r="H67">
        <f>SUM(G67*4)</f>
        <v>100</v>
      </c>
      <c r="I67" s="23">
        <v>2</v>
      </c>
      <c r="J67">
        <f>SUM(I67*4)</f>
        <v>8</v>
      </c>
      <c r="K67" s="23">
        <v>5</v>
      </c>
      <c r="L67">
        <f>SUM(K67*9)</f>
        <v>45</v>
      </c>
      <c r="M67">
        <f>SUM(E67,G67,I67,K67)</f>
        <v>51</v>
      </c>
    </row>
    <row r="68" spans="1:19" s="26" customFormat="1" ht="14.25" customHeight="1">
      <c r="A68" s="27" t="s">
        <v>47</v>
      </c>
      <c r="B68" s="31"/>
      <c r="C68" s="29">
        <f>SUM(C63:C67)</f>
        <v>1262.46</v>
      </c>
      <c r="D68" s="29"/>
      <c r="E68" s="32"/>
      <c r="F68" s="29"/>
      <c r="G68" s="29"/>
      <c r="H68" s="29"/>
      <c r="I68" s="29"/>
      <c r="J68" s="29"/>
      <c r="K68" s="29"/>
      <c r="L68" s="29"/>
      <c r="M68" s="29"/>
      <c r="N68"/>
      <c r="O68"/>
      <c r="P68"/>
      <c r="Q68"/>
      <c r="R68"/>
      <c r="S68"/>
    </row>
    <row r="69" spans="1:19" ht="18.75">
      <c r="A69" s="9" t="s">
        <v>59</v>
      </c>
      <c r="B69" s="10"/>
      <c r="C69" s="4">
        <f>SUM(C68,C61,C54)</f>
        <v>3987.76</v>
      </c>
      <c r="D69" s="4"/>
      <c r="E69" s="7">
        <f>SUM(E56:E67)</f>
        <v>98.34</v>
      </c>
      <c r="F69" s="3">
        <f>SUM(F49:F67)</f>
        <v>647.36</v>
      </c>
      <c r="G69" s="3">
        <f>SUM(G56:G67)</f>
        <v>253</v>
      </c>
      <c r="H69" s="3">
        <f>SUM(H56:H67)</f>
        <v>1012</v>
      </c>
      <c r="I69" s="3">
        <f>SUM(I49:I67)</f>
        <v>85.700000000000017</v>
      </c>
      <c r="J69" s="3">
        <f>SUM(J49:J67)</f>
        <v>342.80000000000007</v>
      </c>
      <c r="K69" s="3">
        <f>SUM(K49:K67)</f>
        <v>126.8</v>
      </c>
      <c r="L69" s="3">
        <f>SUM(L49:L67)</f>
        <v>1141.2</v>
      </c>
      <c r="M69" s="4">
        <f>SUM(M68,M49:M68)</f>
        <v>722.94000000000017</v>
      </c>
    </row>
    <row r="70" spans="1:19" s="26" customFormat="1" ht="14.25" customHeight="1">
      <c r="A70" s="27" t="s">
        <v>15</v>
      </c>
      <c r="B70" s="31"/>
      <c r="C70" s="29"/>
      <c r="D70" s="29"/>
      <c r="E70" s="32"/>
      <c r="F70" s="29">
        <f>SUM(F69/(C69/100))</f>
        <v>16.233675045639657</v>
      </c>
      <c r="G70" s="29"/>
      <c r="H70" s="29">
        <f>SUM(H69/(C69/100))</f>
        <v>25.377655626216221</v>
      </c>
      <c r="I70" s="29"/>
      <c r="K70" s="29"/>
      <c r="N70"/>
      <c r="O70"/>
      <c r="P70"/>
      <c r="Q70"/>
      <c r="R70"/>
      <c r="S70"/>
    </row>
    <row r="71" spans="1:19" ht="18.75">
      <c r="A71" s="9"/>
      <c r="B71" s="10"/>
      <c r="C71" s="3"/>
      <c r="D71" s="3"/>
      <c r="E71" s="7"/>
      <c r="F71" s="3"/>
      <c r="G71" s="3"/>
      <c r="H71" s="4">
        <f>SUM(F70+H70)</f>
        <v>41.611330671855882</v>
      </c>
      <c r="I71" s="3"/>
      <c r="J71" s="4">
        <f>SUM(J69/(C69/100))</f>
        <v>8.5963046923586184</v>
      </c>
      <c r="K71" s="3"/>
      <c r="L71" s="4">
        <f>SUM(L69/(C69/100))</f>
        <v>28.617569763476236</v>
      </c>
      <c r="M71" s="3"/>
    </row>
    <row r="72" spans="1:19" s="26" customFormat="1" ht="14.25" customHeight="1">
      <c r="A72" s="27" t="s">
        <v>48</v>
      </c>
      <c r="B72" s="31"/>
      <c r="C72" s="29"/>
      <c r="D72" s="29"/>
      <c r="E72" s="32"/>
      <c r="F72" s="29"/>
      <c r="G72" s="29"/>
      <c r="H72" s="29"/>
      <c r="I72" s="29"/>
      <c r="J72" s="29"/>
      <c r="K72" s="29"/>
      <c r="L72" s="29"/>
      <c r="M72" s="29"/>
      <c r="N72"/>
      <c r="O72"/>
      <c r="P72"/>
      <c r="Q72"/>
      <c r="R72"/>
      <c r="S72"/>
    </row>
    <row r="73" spans="1:19">
      <c r="A73" s="9" t="s">
        <v>26</v>
      </c>
      <c r="B73" s="23" t="s">
        <v>49</v>
      </c>
      <c r="C73">
        <f>SUM(F73,H73,J73,M73,M73,L73)</f>
        <v>331</v>
      </c>
      <c r="D73" s="3"/>
      <c r="E73" s="23">
        <v>19</v>
      </c>
      <c r="F73">
        <f>SUM(E73*4)</f>
        <v>76</v>
      </c>
      <c r="G73" s="23">
        <v>25</v>
      </c>
      <c r="H73">
        <f>SUM(G73*4)</f>
        <v>100</v>
      </c>
      <c r="I73" s="23">
        <v>2</v>
      </c>
      <c r="J73">
        <f>SUM(I73*4)</f>
        <v>8</v>
      </c>
      <c r="K73" s="23">
        <v>5</v>
      </c>
      <c r="L73">
        <f>SUM(K73*9)</f>
        <v>45</v>
      </c>
      <c r="M73">
        <f>SUM(E73,G73,I73,K73)</f>
        <v>51</v>
      </c>
    </row>
    <row r="74" spans="1:19" s="26" customFormat="1" ht="14.25" customHeight="1">
      <c r="A74" s="27"/>
      <c r="B74" s="31" t="s">
        <v>17</v>
      </c>
      <c r="C74" s="29">
        <f>SUM(F74+H74+J74+L74)</f>
        <v>364.5</v>
      </c>
      <c r="D74" s="29">
        <v>0.59</v>
      </c>
      <c r="E74" s="32">
        <v>33</v>
      </c>
      <c r="F74" s="29">
        <f>SUM(E74*4)</f>
        <v>132</v>
      </c>
      <c r="G74" s="29">
        <v>55</v>
      </c>
      <c r="H74" s="33">
        <f>SUM(G74*4)</f>
        <v>220</v>
      </c>
      <c r="I74" s="29">
        <v>2</v>
      </c>
      <c r="J74" s="33">
        <f>SUM(I74*4)</f>
        <v>8</v>
      </c>
      <c r="K74" s="29">
        <v>0.5</v>
      </c>
      <c r="L74" s="33">
        <f>SUM(K74*9)</f>
        <v>4.5</v>
      </c>
      <c r="M74" s="33">
        <f>SUM(E74+G74+I74+K74)</f>
        <v>90.5</v>
      </c>
      <c r="N74"/>
      <c r="O74"/>
      <c r="P74"/>
      <c r="Q74"/>
      <c r="R74"/>
      <c r="S74"/>
    </row>
    <row r="75" spans="1:19">
      <c r="A75" s="9"/>
      <c r="B75" s="18" t="s">
        <v>19</v>
      </c>
      <c r="C75" s="20">
        <f>SUM(F75+H75+J75+L75)</f>
        <v>104</v>
      </c>
      <c r="E75" s="19">
        <v>13</v>
      </c>
      <c r="F75" s="20">
        <f>SUM(E75*4)</f>
        <v>52</v>
      </c>
      <c r="G75" s="20">
        <v>13</v>
      </c>
      <c r="H75" s="20">
        <f>SUM(G75*4)</f>
        <v>52</v>
      </c>
      <c r="I75" s="20">
        <v>0</v>
      </c>
      <c r="J75" s="20">
        <f>SUM(I75*4)</f>
        <v>0</v>
      </c>
      <c r="K75" s="20">
        <v>0</v>
      </c>
      <c r="L75" s="20">
        <f>SUM(K75*9)</f>
        <v>0</v>
      </c>
      <c r="M75" s="20">
        <f>SUM(E75+G75+I75+K75)</f>
        <v>26</v>
      </c>
    </row>
    <row r="76" spans="1:19" s="26" customFormat="1" ht="14.25" customHeight="1">
      <c r="A76" s="27"/>
      <c r="B76" s="31" t="s">
        <v>50</v>
      </c>
      <c r="C76" s="29">
        <f>SUM(F76,H76,J76,L76)</f>
        <v>84.9</v>
      </c>
      <c r="D76" s="29"/>
      <c r="E76" s="32">
        <v>0</v>
      </c>
      <c r="F76" s="29">
        <f>SUM(E76*4)</f>
        <v>0</v>
      </c>
      <c r="G76" s="29">
        <v>18</v>
      </c>
      <c r="H76" s="29">
        <f>SUM(G76*4)</f>
        <v>72</v>
      </c>
      <c r="I76" s="29">
        <v>3</v>
      </c>
      <c r="J76" s="29">
        <f>SUM(I76*4)</f>
        <v>12</v>
      </c>
      <c r="K76" s="29">
        <v>0.1</v>
      </c>
      <c r="L76" s="29">
        <f>SUM(K76*9)</f>
        <v>0.9</v>
      </c>
      <c r="M76" s="29">
        <f>SUM(E76,G76,I76,K76)</f>
        <v>21.1</v>
      </c>
      <c r="N76"/>
      <c r="O76"/>
      <c r="P76"/>
      <c r="Q76"/>
      <c r="R76"/>
      <c r="S76"/>
    </row>
    <row r="77" spans="1:19">
      <c r="B77" s="10" t="s">
        <v>63</v>
      </c>
      <c r="C77" s="3">
        <f>SUM(F77,H77,J77,L77)</f>
        <v>226.8</v>
      </c>
      <c r="D77" s="3"/>
      <c r="E77" s="7">
        <v>1.7</v>
      </c>
      <c r="F77" s="3">
        <f t="shared" ref="F77" si="6">SUM(E77*4)</f>
        <v>6.8</v>
      </c>
      <c r="G77" s="3">
        <v>7</v>
      </c>
      <c r="H77" s="3">
        <f t="shared" ref="H77" si="7">SUM(G77*4)</f>
        <v>28</v>
      </c>
      <c r="I77" s="3">
        <v>7.5</v>
      </c>
      <c r="J77" s="3">
        <f t="shared" ref="J77" si="8">SUM(I77*4)</f>
        <v>30</v>
      </c>
      <c r="K77" s="3">
        <v>18</v>
      </c>
      <c r="L77" s="3">
        <f t="shared" ref="L77" si="9">SUM(K77*9)</f>
        <v>162</v>
      </c>
      <c r="M77" s="3">
        <f>SUM(E77,G77,I77,K77)</f>
        <v>34.200000000000003</v>
      </c>
    </row>
    <row r="78" spans="1:19" s="26" customFormat="1" ht="14.25" customHeight="1">
      <c r="A78" s="9" t="s">
        <v>51</v>
      </c>
      <c r="B78" s="10"/>
      <c r="C78" s="3">
        <f>SUM(C72:C77)</f>
        <v>1111.2</v>
      </c>
      <c r="D78" s="3"/>
      <c r="E78" s="7"/>
      <c r="F78" s="3"/>
      <c r="G78" s="3"/>
      <c r="H78" s="3"/>
      <c r="I78" s="3"/>
      <c r="J78" s="3"/>
      <c r="K78" s="3"/>
      <c r="L78" s="3"/>
      <c r="M78" s="3"/>
      <c r="N78"/>
      <c r="O78"/>
      <c r="P78"/>
      <c r="Q78"/>
      <c r="R78"/>
      <c r="S78"/>
    </row>
    <row r="79" spans="1:19">
      <c r="A79" s="27" t="s">
        <v>52</v>
      </c>
      <c r="B79" s="31" t="s">
        <v>53</v>
      </c>
      <c r="C79" s="29">
        <f>SUM(F79,H79,J79,L79)</f>
        <v>522.20000000000005</v>
      </c>
      <c r="D79" s="29"/>
      <c r="E79" s="32">
        <v>0.2</v>
      </c>
      <c r="F79" s="29">
        <f>SUM(E79*4)</f>
        <v>0.8</v>
      </c>
      <c r="G79" s="29">
        <v>1.6</v>
      </c>
      <c r="H79" s="29">
        <f>SUM(G79*4)</f>
        <v>6.4</v>
      </c>
      <c r="I79" s="29">
        <v>32</v>
      </c>
      <c r="J79" s="29">
        <f>SUM(I79*4)</f>
        <v>128</v>
      </c>
      <c r="K79" s="29">
        <v>43</v>
      </c>
      <c r="L79" s="29">
        <f>SUM(K79*9)</f>
        <v>387</v>
      </c>
      <c r="M79" s="29">
        <f>SUM(E79,G79,I79,K79)</f>
        <v>76.8</v>
      </c>
    </row>
    <row r="80" spans="1:19" s="26" customFormat="1" ht="14.25" customHeight="1">
      <c r="A80" s="9"/>
      <c r="B80" s="10" t="s">
        <v>41</v>
      </c>
      <c r="C80" s="3">
        <f>SUM(F80,H80,J80,L80)</f>
        <v>167</v>
      </c>
      <c r="D80" s="3"/>
      <c r="E80" s="7">
        <v>1</v>
      </c>
      <c r="F80" s="3">
        <f>SUM(E80*4)</f>
        <v>4</v>
      </c>
      <c r="G80" s="3">
        <v>30</v>
      </c>
      <c r="H80" s="3">
        <f>SUM(G80*4)</f>
        <v>120</v>
      </c>
      <c r="I80" s="3">
        <v>4</v>
      </c>
      <c r="J80" s="3">
        <f>SUM(I80*4)</f>
        <v>16</v>
      </c>
      <c r="K80" s="3">
        <v>3</v>
      </c>
      <c r="L80" s="3">
        <f>SUM(K80*9)</f>
        <v>27</v>
      </c>
      <c r="M80" s="3">
        <f>SUM(E80,G80,I80,K80)</f>
        <v>38</v>
      </c>
      <c r="N80"/>
      <c r="O80"/>
      <c r="P80"/>
      <c r="Q80"/>
      <c r="R80"/>
      <c r="S80"/>
    </row>
    <row r="81" spans="1:19">
      <c r="A81" s="27"/>
      <c r="B81" s="31" t="s">
        <v>39</v>
      </c>
      <c r="C81" s="29">
        <f>SUM(F81,H81,J81,L81)</f>
        <v>138.4</v>
      </c>
      <c r="D81" s="29"/>
      <c r="E81" s="32">
        <v>17</v>
      </c>
      <c r="F81" s="29">
        <f>SUM(E81*4)</f>
        <v>68</v>
      </c>
      <c r="G81" s="29">
        <v>17</v>
      </c>
      <c r="H81" s="29">
        <f>SUM(G81*4)</f>
        <v>68</v>
      </c>
      <c r="I81" s="29">
        <v>0.6</v>
      </c>
      <c r="J81" s="29">
        <f>SUM(I81*4)</f>
        <v>2.4</v>
      </c>
      <c r="K81" s="29">
        <v>0</v>
      </c>
      <c r="L81" s="29">
        <v>0</v>
      </c>
      <c r="M81" s="29">
        <f>SUM(E81,G81,I81,K81)</f>
        <v>34.6</v>
      </c>
    </row>
    <row r="82" spans="1:19" s="26" customFormat="1" ht="14.25" customHeight="1">
      <c r="A82" s="9"/>
      <c r="B82" s="10" t="s">
        <v>54</v>
      </c>
      <c r="C82" s="3">
        <f>SUM(F82,H82,J82,L82)</f>
        <v>120</v>
      </c>
      <c r="D82" s="3"/>
      <c r="E82" s="7">
        <v>13</v>
      </c>
      <c r="F82" s="3">
        <f>SUM(E82*4)</f>
        <v>52</v>
      </c>
      <c r="G82" s="3">
        <v>17</v>
      </c>
      <c r="H82" s="3">
        <f>SUM(G82*4)</f>
        <v>68</v>
      </c>
      <c r="I82" s="3">
        <v>0</v>
      </c>
      <c r="J82" s="3">
        <v>0</v>
      </c>
      <c r="K82" s="3">
        <v>0</v>
      </c>
      <c r="L82" s="3">
        <v>0</v>
      </c>
      <c r="M82" s="3">
        <f>SUM(E82,G82,J82,J82,I82,K82)</f>
        <v>30</v>
      </c>
      <c r="N82"/>
      <c r="O82"/>
      <c r="P82"/>
      <c r="Q82"/>
      <c r="R82"/>
      <c r="S82"/>
    </row>
    <row r="83" spans="1:19">
      <c r="A83" s="27"/>
      <c r="B83" s="28" t="s">
        <v>43</v>
      </c>
      <c r="C83" s="26">
        <f>SUM(F83,H83,J83,L83)</f>
        <v>264</v>
      </c>
      <c r="D83" s="26"/>
      <c r="E83" s="30">
        <v>26</v>
      </c>
      <c r="F83" s="30">
        <f>SUM(E83*4)</f>
        <v>104</v>
      </c>
      <c r="G83" s="30">
        <v>25</v>
      </c>
      <c r="H83" s="30">
        <f>SUM(G83*4)</f>
        <v>100</v>
      </c>
      <c r="I83" s="30">
        <v>6</v>
      </c>
      <c r="J83" s="30">
        <f>SUM(I83*4)</f>
        <v>24</v>
      </c>
      <c r="K83" s="30">
        <v>4</v>
      </c>
      <c r="L83" s="26">
        <f>SUM(K83*9)</f>
        <v>36</v>
      </c>
      <c r="M83" s="26">
        <f>SUM(E83,G83,I83,K83)</f>
        <v>61</v>
      </c>
    </row>
    <row r="84" spans="1:19" s="26" customFormat="1" ht="14.25" customHeight="1">
      <c r="A84" s="9" t="s">
        <v>55</v>
      </c>
      <c r="B84" s="10"/>
      <c r="C84" s="3">
        <f>SUM(C79:C83)</f>
        <v>1211.5999999999999</v>
      </c>
      <c r="D84" s="3"/>
      <c r="E84" s="7"/>
      <c r="F84" s="3"/>
      <c r="G84" s="3"/>
      <c r="H84" s="3"/>
      <c r="I84" s="3"/>
      <c r="J84" s="3"/>
      <c r="K84" s="3"/>
      <c r="L84" s="3"/>
      <c r="M84" s="3"/>
      <c r="N84"/>
      <c r="O84"/>
      <c r="P84"/>
      <c r="Q84"/>
      <c r="R84"/>
      <c r="S84"/>
    </row>
    <row r="85" spans="1:19">
      <c r="A85" s="27" t="s">
        <v>27</v>
      </c>
      <c r="B85" s="31" t="s">
        <v>57</v>
      </c>
      <c r="C85" s="29">
        <f>SUM(F85,H85,J85,L85)</f>
        <v>237.5</v>
      </c>
      <c r="D85" s="29"/>
      <c r="E85" s="32">
        <v>2</v>
      </c>
      <c r="F85" s="29">
        <f>SUM(E85*4)</f>
        <v>8</v>
      </c>
      <c r="G85" s="29">
        <v>41</v>
      </c>
      <c r="H85" s="33">
        <f>SUM(G85*4)</f>
        <v>164</v>
      </c>
      <c r="I85" s="29">
        <v>13</v>
      </c>
      <c r="J85" s="33">
        <f>SUM(I85*4)</f>
        <v>52</v>
      </c>
      <c r="K85" s="29">
        <v>1.5</v>
      </c>
      <c r="L85" s="33">
        <f>SUM(K85*9)</f>
        <v>13.5</v>
      </c>
      <c r="M85" s="33">
        <f>SUM(E85,G85,I85,K85)</f>
        <v>57.5</v>
      </c>
    </row>
    <row r="86" spans="1:19" s="26" customFormat="1" ht="14.25" customHeight="1">
      <c r="A86" s="9"/>
      <c r="B86" s="10" t="s">
        <v>41</v>
      </c>
      <c r="C86" s="3">
        <f>SUM(F86,H86,J86,L86)</f>
        <v>167</v>
      </c>
      <c r="D86" s="3"/>
      <c r="E86" s="7">
        <v>1</v>
      </c>
      <c r="F86" s="3">
        <f>SUM(E86*4)</f>
        <v>4</v>
      </c>
      <c r="G86" s="3">
        <v>30</v>
      </c>
      <c r="H86" s="3">
        <f>SUM(G86*4)</f>
        <v>120</v>
      </c>
      <c r="I86" s="3">
        <v>4</v>
      </c>
      <c r="J86" s="3">
        <f>SUM(I86*4)</f>
        <v>16</v>
      </c>
      <c r="K86" s="3">
        <v>3</v>
      </c>
      <c r="L86" s="3">
        <f>SUM(K86*9)</f>
        <v>27</v>
      </c>
      <c r="M86" s="3">
        <f>SUM(E86,G86,I86,K86)</f>
        <v>38</v>
      </c>
      <c r="N86"/>
      <c r="O86"/>
      <c r="P86"/>
      <c r="Q86"/>
      <c r="R86"/>
      <c r="S86"/>
    </row>
    <row r="87" spans="1:19">
      <c r="A87" s="27"/>
      <c r="B87" s="31" t="s">
        <v>58</v>
      </c>
      <c r="C87" s="29">
        <f>SUM(F87,H87,J87,L87)</f>
        <v>261.10000000000002</v>
      </c>
      <c r="D87" s="29"/>
      <c r="E87" s="32">
        <v>0.1</v>
      </c>
      <c r="F87" s="29">
        <f>SUM(E87*4)</f>
        <v>0.4</v>
      </c>
      <c r="G87" s="29">
        <v>0.8</v>
      </c>
      <c r="H87" s="29">
        <f>SUM(G87*4)</f>
        <v>3.2</v>
      </c>
      <c r="I87" s="29">
        <v>16</v>
      </c>
      <c r="J87" s="29">
        <f>SUM(I87*4)</f>
        <v>64</v>
      </c>
      <c r="K87" s="29">
        <v>21.5</v>
      </c>
      <c r="L87" s="29">
        <f>SUM(K87*9)</f>
        <v>193.5</v>
      </c>
      <c r="M87" s="29">
        <f>SUM(E87,G87,I87,K87)</f>
        <v>38.4</v>
      </c>
    </row>
    <row r="88" spans="1:19" s="26" customFormat="1" ht="14.25" customHeight="1">
      <c r="A88" s="9"/>
      <c r="B88" s="23" t="s">
        <v>49</v>
      </c>
      <c r="C88">
        <f>SUM(F88,H88,J88,M88,M88,L88)</f>
        <v>331</v>
      </c>
      <c r="D88" s="3"/>
      <c r="E88" s="23">
        <v>19</v>
      </c>
      <c r="F88">
        <f>SUM(E88*4)</f>
        <v>76</v>
      </c>
      <c r="G88" s="23">
        <v>25</v>
      </c>
      <c r="H88">
        <f>SUM(G88*4)</f>
        <v>100</v>
      </c>
      <c r="I88" s="23">
        <v>2</v>
      </c>
      <c r="J88">
        <f>SUM(I88*4)</f>
        <v>8</v>
      </c>
      <c r="K88" s="23">
        <v>5</v>
      </c>
      <c r="L88">
        <f>SUM(K88*9)</f>
        <v>45</v>
      </c>
      <c r="M88">
        <f>SUM(E88,G88,I88,K88)</f>
        <v>51</v>
      </c>
      <c r="N88"/>
      <c r="O88"/>
      <c r="P88"/>
      <c r="Q88"/>
      <c r="R88"/>
      <c r="S88"/>
    </row>
    <row r="89" spans="1:19">
      <c r="A89" s="27" t="s">
        <v>60</v>
      </c>
      <c r="B89" s="31"/>
      <c r="C89" s="29">
        <f>SUM(C85:C88)</f>
        <v>996.6</v>
      </c>
      <c r="D89" s="29"/>
      <c r="E89" s="32" t="s">
        <v>135</v>
      </c>
      <c r="F89" s="29"/>
      <c r="G89" s="29"/>
      <c r="H89" s="29"/>
      <c r="I89" s="29"/>
      <c r="J89" s="29"/>
      <c r="K89" s="29"/>
      <c r="L89" s="29"/>
      <c r="M89" s="29"/>
    </row>
    <row r="90" spans="1:19" s="26" customFormat="1" ht="14.25" customHeight="1">
      <c r="A90" s="9" t="s">
        <v>67</v>
      </c>
      <c r="B90" s="10"/>
      <c r="C90" s="4">
        <f>SUM(C84,C89,C78)</f>
        <v>3319.3999999999996</v>
      </c>
      <c r="D90" s="4"/>
      <c r="E90" s="7">
        <f t="shared" ref="E90:M90" si="10">SUM(E73:E88)</f>
        <v>146</v>
      </c>
      <c r="F90" s="3">
        <f t="shared" si="10"/>
        <v>584</v>
      </c>
      <c r="G90" s="3">
        <f t="shared" si="10"/>
        <v>305.40000000000003</v>
      </c>
      <c r="H90" s="3">
        <f t="shared" si="10"/>
        <v>1221.6000000000001</v>
      </c>
      <c r="I90" s="3">
        <f t="shared" si="10"/>
        <v>92.1</v>
      </c>
      <c r="J90" s="3">
        <f t="shared" si="10"/>
        <v>368.4</v>
      </c>
      <c r="K90" s="3">
        <f t="shared" si="10"/>
        <v>104.6</v>
      </c>
      <c r="L90" s="3">
        <f t="shared" si="10"/>
        <v>941.4</v>
      </c>
      <c r="M90" s="4">
        <f t="shared" si="10"/>
        <v>648.1</v>
      </c>
      <c r="N90"/>
      <c r="O90"/>
      <c r="P90"/>
      <c r="Q90"/>
      <c r="R90"/>
      <c r="S90"/>
    </row>
    <row r="91" spans="1:19">
      <c r="A91" s="27" t="s">
        <v>15</v>
      </c>
      <c r="B91" s="31"/>
      <c r="C91" s="29"/>
      <c r="D91" s="29"/>
      <c r="E91" s="32"/>
      <c r="F91" s="29">
        <f>SUM(F90/(C90/100))</f>
        <v>17.593541001385795</v>
      </c>
      <c r="G91" s="29"/>
      <c r="H91" s="29">
        <f>SUM(H90/(C90/100))</f>
        <v>36.801831656323444</v>
      </c>
      <c r="I91" s="29"/>
      <c r="J91" s="26"/>
      <c r="K91" s="29"/>
      <c r="L91" s="26"/>
      <c r="M91" s="26"/>
    </row>
    <row r="92" spans="1:19" s="26" customFormat="1" ht="14.25" customHeight="1">
      <c r="A92" s="9"/>
      <c r="B92" s="10"/>
      <c r="C92" s="3"/>
      <c r="D92" s="3"/>
      <c r="E92" s="7"/>
      <c r="F92" s="3"/>
      <c r="G92" s="3"/>
      <c r="H92" s="4">
        <f>SUM(F91+H91)</f>
        <v>54.395372657709238</v>
      </c>
      <c r="I92" s="3"/>
      <c r="J92" s="4">
        <f>SUM(J90/(C90/100))</f>
        <v>11.098391275531723</v>
      </c>
      <c r="K92" s="3"/>
      <c r="L92" s="4">
        <f>SUM(L90/(C90/100))</f>
        <v>28.360547086822923</v>
      </c>
      <c r="M92" s="3"/>
      <c r="N92"/>
      <c r="O92"/>
      <c r="P92"/>
      <c r="Q92"/>
      <c r="R92"/>
      <c r="S92"/>
    </row>
    <row r="94" spans="1:19" s="26" customFormat="1" ht="14.25" customHeight="1" thickBot="1">
      <c r="N94"/>
      <c r="O94"/>
      <c r="P94"/>
      <c r="Q94"/>
      <c r="R94"/>
      <c r="S94"/>
    </row>
    <row r="95" spans="1:19" ht="16.5" thickBot="1">
      <c r="A95" s="41" t="s">
        <v>1</v>
      </c>
      <c r="B95" s="42" t="s">
        <v>2</v>
      </c>
      <c r="C95" s="43" t="s">
        <v>11</v>
      </c>
      <c r="D95" s="43" t="s">
        <v>13</v>
      </c>
      <c r="E95" s="44" t="s">
        <v>7</v>
      </c>
      <c r="F95" s="43"/>
      <c r="G95" s="43" t="s">
        <v>4</v>
      </c>
      <c r="H95" s="45"/>
      <c r="I95" s="43" t="s">
        <v>8</v>
      </c>
      <c r="J95" s="43"/>
      <c r="K95" s="46" t="s">
        <v>9</v>
      </c>
      <c r="L95" s="43"/>
      <c r="M95" s="43" t="s">
        <v>160</v>
      </c>
    </row>
    <row r="96" spans="1:19" s="26" customFormat="1" ht="14.25" customHeight="1" thickBot="1">
      <c r="A96" s="47" t="s">
        <v>137</v>
      </c>
      <c r="B96" s="48"/>
      <c r="C96" s="49"/>
      <c r="D96" s="49"/>
      <c r="E96" s="50" t="s">
        <v>5</v>
      </c>
      <c r="F96" s="49" t="s">
        <v>6</v>
      </c>
      <c r="G96" s="49" t="s">
        <v>5</v>
      </c>
      <c r="H96" s="49" t="s">
        <v>6</v>
      </c>
      <c r="I96" s="49" t="s">
        <v>5</v>
      </c>
      <c r="J96" s="49" t="s">
        <v>6</v>
      </c>
      <c r="K96" s="49" t="s">
        <v>5</v>
      </c>
      <c r="L96" s="49" t="s">
        <v>6</v>
      </c>
      <c r="M96" s="49"/>
      <c r="N96"/>
      <c r="O96"/>
      <c r="P96"/>
      <c r="Q96"/>
      <c r="R96"/>
      <c r="S96"/>
    </row>
    <row r="97" spans="1:19">
      <c r="A97" s="27" t="s">
        <v>26</v>
      </c>
      <c r="B97" s="30" t="s">
        <v>49</v>
      </c>
      <c r="C97" s="26">
        <f>SUM(F97,H97,J97,M97,M97,L97)</f>
        <v>331</v>
      </c>
      <c r="D97" s="29"/>
      <c r="E97" s="30">
        <v>19</v>
      </c>
      <c r="F97" s="26">
        <f t="shared" ref="F97:F103" si="11">SUM(E97*4)</f>
        <v>76</v>
      </c>
      <c r="G97" s="30">
        <v>25</v>
      </c>
      <c r="H97" s="26">
        <f t="shared" ref="H97:H103" si="12">SUM(G97*4)</f>
        <v>100</v>
      </c>
      <c r="I97" s="30">
        <v>2</v>
      </c>
      <c r="J97" s="26">
        <f t="shared" ref="J97:J103" si="13">SUM(I97*4)</f>
        <v>8</v>
      </c>
      <c r="K97" s="30">
        <v>5</v>
      </c>
      <c r="L97" s="26">
        <f t="shared" ref="L97:L103" si="14">SUM(K97*9)</f>
        <v>45</v>
      </c>
      <c r="M97" s="26">
        <f>SUM(E97,G97,I97,K97)</f>
        <v>51</v>
      </c>
    </row>
    <row r="98" spans="1:19" s="26" customFormat="1" ht="14.25" customHeight="1">
      <c r="A98" s="9"/>
      <c r="B98" s="8" t="s">
        <v>61</v>
      </c>
      <c r="C98" s="5">
        <f>SUM(F98+H98+J98+L98)</f>
        <v>159</v>
      </c>
      <c r="D98" s="5"/>
      <c r="E98" s="6">
        <v>1</v>
      </c>
      <c r="F98" s="5">
        <f t="shared" si="11"/>
        <v>4</v>
      </c>
      <c r="G98" s="5">
        <v>27</v>
      </c>
      <c r="H98" s="5">
        <f t="shared" si="12"/>
        <v>108</v>
      </c>
      <c r="I98" s="5">
        <v>5</v>
      </c>
      <c r="J98" s="5">
        <f t="shared" si="13"/>
        <v>20</v>
      </c>
      <c r="K98" s="5">
        <v>3</v>
      </c>
      <c r="L98" s="5">
        <f t="shared" si="14"/>
        <v>27</v>
      </c>
      <c r="M98" s="5">
        <f>SUM(E98+G98+I98+K98)</f>
        <v>36</v>
      </c>
      <c r="N98"/>
      <c r="O98"/>
      <c r="P98"/>
      <c r="Q98"/>
      <c r="R98"/>
      <c r="S98"/>
    </row>
    <row r="99" spans="1:19">
      <c r="A99" s="27"/>
      <c r="B99" s="34" t="s">
        <v>19</v>
      </c>
      <c r="C99" s="35">
        <f>SUM(F99+H99+J99+L99)</f>
        <v>104</v>
      </c>
      <c r="D99" s="26"/>
      <c r="E99" s="36">
        <v>13</v>
      </c>
      <c r="F99" s="35">
        <f t="shared" si="11"/>
        <v>52</v>
      </c>
      <c r="G99" s="35">
        <v>13</v>
      </c>
      <c r="H99" s="35">
        <f t="shared" si="12"/>
        <v>52</v>
      </c>
      <c r="I99" s="35">
        <v>0</v>
      </c>
      <c r="J99" s="35">
        <f t="shared" si="13"/>
        <v>0</v>
      </c>
      <c r="K99" s="35">
        <v>0</v>
      </c>
      <c r="L99" s="35">
        <f t="shared" si="14"/>
        <v>0</v>
      </c>
      <c r="M99" s="35">
        <f>SUM(E99+G99+I99+K99)</f>
        <v>26</v>
      </c>
    </row>
    <row r="100" spans="1:19" s="26" customFormat="1" ht="14.25" customHeight="1">
      <c r="A100" s="9"/>
      <c r="B100" s="10" t="s">
        <v>12</v>
      </c>
      <c r="C100" s="3">
        <f>SUM(F100+H100+J100+L100)</f>
        <v>16</v>
      </c>
      <c r="D100" s="3">
        <v>0.09</v>
      </c>
      <c r="E100" s="7">
        <v>4</v>
      </c>
      <c r="F100" s="3">
        <f t="shared" si="11"/>
        <v>16</v>
      </c>
      <c r="G100" s="3">
        <v>0</v>
      </c>
      <c r="H100" s="5">
        <f t="shared" si="12"/>
        <v>0</v>
      </c>
      <c r="I100" s="3">
        <v>0</v>
      </c>
      <c r="J100" s="5">
        <f t="shared" si="13"/>
        <v>0</v>
      </c>
      <c r="K100" s="3">
        <v>0</v>
      </c>
      <c r="L100" s="5">
        <f t="shared" si="14"/>
        <v>0</v>
      </c>
      <c r="M100" s="5">
        <f>SUM(E100+G100+I100+K100)</f>
        <v>4</v>
      </c>
      <c r="N100"/>
      <c r="O100"/>
      <c r="P100"/>
      <c r="Q100"/>
      <c r="R100"/>
      <c r="S100"/>
    </row>
    <row r="101" spans="1:19">
      <c r="A101" s="27"/>
      <c r="B101" s="30" t="s">
        <v>62</v>
      </c>
      <c r="C101" s="26">
        <f>SUM(F101,H101,J101,L101)</f>
        <v>176</v>
      </c>
      <c r="D101" s="26"/>
      <c r="E101" s="26">
        <v>3</v>
      </c>
      <c r="F101" s="26">
        <f t="shared" si="11"/>
        <v>12</v>
      </c>
      <c r="G101" s="30">
        <v>6</v>
      </c>
      <c r="H101" s="26">
        <f t="shared" si="12"/>
        <v>24</v>
      </c>
      <c r="I101" s="30">
        <v>8</v>
      </c>
      <c r="J101" s="26">
        <f t="shared" si="13"/>
        <v>32</v>
      </c>
      <c r="K101" s="30">
        <v>12</v>
      </c>
      <c r="L101" s="26">
        <f t="shared" si="14"/>
        <v>108</v>
      </c>
      <c r="M101" s="26">
        <f>SUM(E101,G101,I101,K101)</f>
        <v>29</v>
      </c>
    </row>
    <row r="102" spans="1:19" s="26" customFormat="1" ht="14.25" customHeight="1">
      <c r="A102" s="9"/>
      <c r="B102" s="10" t="s">
        <v>63</v>
      </c>
      <c r="C102" s="3">
        <f>SUM(F102,H102,J102,L102)</f>
        <v>226.8</v>
      </c>
      <c r="D102" s="3"/>
      <c r="E102" s="7">
        <v>1.7</v>
      </c>
      <c r="F102" s="3">
        <f t="shared" si="11"/>
        <v>6.8</v>
      </c>
      <c r="G102" s="3">
        <v>7</v>
      </c>
      <c r="H102" s="3">
        <f t="shared" si="12"/>
        <v>28</v>
      </c>
      <c r="I102" s="3">
        <v>7.5</v>
      </c>
      <c r="J102" s="3">
        <f t="shared" si="13"/>
        <v>30</v>
      </c>
      <c r="K102" s="3">
        <v>18</v>
      </c>
      <c r="L102" s="3">
        <f t="shared" si="14"/>
        <v>162</v>
      </c>
      <c r="M102" s="3">
        <f>SUM(E102,G102,I102,K102)</f>
        <v>34.200000000000003</v>
      </c>
      <c r="N102"/>
      <c r="O102"/>
      <c r="P102"/>
      <c r="Q102"/>
      <c r="R102"/>
      <c r="S102"/>
    </row>
    <row r="103" spans="1:19">
      <c r="A103" s="27"/>
      <c r="B103" s="31" t="s">
        <v>36</v>
      </c>
      <c r="C103" s="29">
        <f>SUM(F103,H103,J103,L103)</f>
        <v>71.5</v>
      </c>
      <c r="D103" s="29"/>
      <c r="E103" s="32">
        <v>7.6</v>
      </c>
      <c r="F103" s="29">
        <f t="shared" si="11"/>
        <v>30.4</v>
      </c>
      <c r="G103" s="29">
        <v>8.6</v>
      </c>
      <c r="H103" s="29">
        <f t="shared" si="12"/>
        <v>34.4</v>
      </c>
      <c r="I103" s="29">
        <v>1</v>
      </c>
      <c r="J103" s="29">
        <f t="shared" si="13"/>
        <v>4</v>
      </c>
      <c r="K103" s="29">
        <v>0.3</v>
      </c>
      <c r="L103" s="29">
        <f t="shared" si="14"/>
        <v>2.6999999999999997</v>
      </c>
      <c r="M103" s="29">
        <f>SUM(E103,G103,I103,K103)</f>
        <v>17.5</v>
      </c>
    </row>
    <row r="104" spans="1:19" s="26" customFormat="1" ht="14.25" customHeight="1">
      <c r="A104" s="9" t="s">
        <v>64</v>
      </c>
      <c r="B104" s="10"/>
      <c r="C104" s="3">
        <f>SUM(C103,C97,C98,C99,C100,C101,C102)</f>
        <v>1084.3</v>
      </c>
      <c r="D104" s="3"/>
      <c r="E104" s="7"/>
      <c r="F104" s="3"/>
      <c r="G104" s="3"/>
      <c r="H104" s="3"/>
      <c r="I104" s="3"/>
      <c r="J104" s="3"/>
      <c r="K104" s="3"/>
      <c r="L104" s="3"/>
      <c r="M104" s="3"/>
      <c r="N104"/>
      <c r="O104"/>
      <c r="P104"/>
      <c r="Q104"/>
      <c r="R104"/>
      <c r="S104"/>
    </row>
    <row r="105" spans="1:19">
      <c r="A105" s="27" t="s">
        <v>22</v>
      </c>
      <c r="B105" s="31" t="s">
        <v>17</v>
      </c>
      <c r="C105" s="29">
        <f>SUM(F105+H105+J105+L105)</f>
        <v>364.5</v>
      </c>
      <c r="D105" s="29">
        <v>0.59</v>
      </c>
      <c r="E105" s="32">
        <v>33</v>
      </c>
      <c r="F105" s="29">
        <f>SUM(E105*4)</f>
        <v>132</v>
      </c>
      <c r="G105" s="29">
        <v>55</v>
      </c>
      <c r="H105" s="33">
        <f>SUM(G105*4)</f>
        <v>220</v>
      </c>
      <c r="I105" s="29">
        <v>2</v>
      </c>
      <c r="J105" s="33">
        <f>SUM(I105*4)</f>
        <v>8</v>
      </c>
      <c r="K105" s="29">
        <v>0.5</v>
      </c>
      <c r="L105" s="33">
        <f>SUM(K105*9)</f>
        <v>4.5</v>
      </c>
      <c r="M105" s="33">
        <f>SUM(E105+G105+I105+K105)</f>
        <v>90.5</v>
      </c>
    </row>
    <row r="106" spans="1:19" s="26" customFormat="1" ht="14.25" customHeight="1">
      <c r="A106" s="9"/>
      <c r="B106" s="10" t="s">
        <v>18</v>
      </c>
      <c r="C106" s="3">
        <f>SUM(F106+H106+J106+L106)</f>
        <v>425</v>
      </c>
      <c r="D106" s="3"/>
      <c r="E106" s="7">
        <v>1.5</v>
      </c>
      <c r="F106" s="3">
        <f>SUM(E106*4)</f>
        <v>6</v>
      </c>
      <c r="G106" s="3">
        <v>8</v>
      </c>
      <c r="H106" s="3">
        <f>SUM(G106*4)</f>
        <v>32</v>
      </c>
      <c r="I106" s="3">
        <v>9</v>
      </c>
      <c r="J106" s="5">
        <f>SUM(I106*4)</f>
        <v>36</v>
      </c>
      <c r="K106" s="3">
        <v>39</v>
      </c>
      <c r="L106" s="3">
        <f>SUM(K106*9)</f>
        <v>351</v>
      </c>
      <c r="M106" s="3">
        <f>SUM(E106+G106+I106+K106)</f>
        <v>57.5</v>
      </c>
      <c r="N106"/>
      <c r="O106"/>
      <c r="P106"/>
      <c r="Q106"/>
      <c r="R106"/>
      <c r="S106"/>
    </row>
    <row r="107" spans="1:19">
      <c r="A107" s="27"/>
      <c r="B107" s="31" t="s">
        <v>21</v>
      </c>
      <c r="C107" s="29">
        <f>SUM(F107+H107+J107+L107)</f>
        <v>468</v>
      </c>
      <c r="D107" s="29"/>
      <c r="E107" s="32">
        <v>24</v>
      </c>
      <c r="F107" s="29">
        <f>SUM(E107*4)</f>
        <v>96</v>
      </c>
      <c r="G107" s="29">
        <v>58</v>
      </c>
      <c r="H107" s="29">
        <f>SUM(G107*4)</f>
        <v>232</v>
      </c>
      <c r="I107" s="29">
        <v>8</v>
      </c>
      <c r="J107" s="29">
        <f>SUM(I107*4)</f>
        <v>32</v>
      </c>
      <c r="K107" s="29">
        <v>12</v>
      </c>
      <c r="L107" s="29">
        <f>SUM(K107*9)</f>
        <v>108</v>
      </c>
      <c r="M107" s="29">
        <f>SUM(E107+G107+I107+K107)</f>
        <v>102</v>
      </c>
    </row>
    <row r="108" spans="1:19" s="26" customFormat="1" ht="14.25" customHeight="1">
      <c r="A108" s="9"/>
      <c r="B108" s="21" t="s">
        <v>43</v>
      </c>
      <c r="C108">
        <f>SUM(F108,H108,J108,L108)</f>
        <v>264</v>
      </c>
      <c r="D108" s="3"/>
      <c r="E108" s="23">
        <v>26</v>
      </c>
      <c r="F108" s="23">
        <f>SUM(E108*4)</f>
        <v>104</v>
      </c>
      <c r="G108" s="23">
        <v>25</v>
      </c>
      <c r="H108" s="23">
        <f>SUM(G108*4)</f>
        <v>100</v>
      </c>
      <c r="I108" s="23">
        <v>6</v>
      </c>
      <c r="J108" s="23">
        <f>SUM(I108*4)</f>
        <v>24</v>
      </c>
      <c r="K108" s="23">
        <v>4</v>
      </c>
      <c r="L108">
        <f>SUM(K108*9)</f>
        <v>36</v>
      </c>
      <c r="M108">
        <f>SUM(E108,G108,I108,K108)</f>
        <v>61</v>
      </c>
      <c r="N108"/>
      <c r="O108"/>
      <c r="P108"/>
      <c r="Q108"/>
      <c r="R108"/>
      <c r="S108"/>
    </row>
    <row r="109" spans="1:19">
      <c r="A109" s="27" t="s">
        <v>65</v>
      </c>
      <c r="B109" s="31"/>
      <c r="C109" s="29">
        <f>SUM(C105:C108)</f>
        <v>1521.5</v>
      </c>
      <c r="D109" s="29"/>
      <c r="E109" s="32"/>
      <c r="F109" s="29"/>
      <c r="G109" s="29"/>
      <c r="H109" s="29"/>
      <c r="I109" s="29"/>
      <c r="J109" s="29"/>
      <c r="K109" s="29"/>
      <c r="L109" s="29"/>
      <c r="M109" s="29"/>
    </row>
    <row r="110" spans="1:19" s="26" customFormat="1" ht="14.25" customHeight="1">
      <c r="A110" s="9" t="s">
        <v>27</v>
      </c>
      <c r="B110" s="10" t="s">
        <v>45</v>
      </c>
      <c r="C110" s="3">
        <f>SUM(F110,H110,J110,L110)</f>
        <v>238.3</v>
      </c>
      <c r="D110" s="3"/>
      <c r="E110" s="7">
        <v>15</v>
      </c>
      <c r="F110" s="3">
        <f>SUM(E110*4)</f>
        <v>60</v>
      </c>
      <c r="G110" s="3">
        <v>37</v>
      </c>
      <c r="H110" s="3">
        <f>SUM(G110*4)</f>
        <v>148</v>
      </c>
      <c r="I110" s="3">
        <v>6</v>
      </c>
      <c r="J110" s="3">
        <f>SUM(I110*4)</f>
        <v>24</v>
      </c>
      <c r="K110" s="3">
        <v>0.7</v>
      </c>
      <c r="L110" s="3">
        <f>SUM(K110*9)</f>
        <v>6.3</v>
      </c>
      <c r="M110" s="3">
        <f>SUM(E110,G110,I110,K110)</f>
        <v>58.7</v>
      </c>
      <c r="N110"/>
      <c r="O110"/>
      <c r="P110"/>
      <c r="Q110"/>
      <c r="R110"/>
      <c r="S110"/>
    </row>
    <row r="111" spans="1:19">
      <c r="A111" s="27"/>
      <c r="B111" s="31" t="s">
        <v>66</v>
      </c>
      <c r="C111" s="29">
        <f>SUM(F111,I111,I111,H111,J111,L111)</f>
        <v>247.5</v>
      </c>
      <c r="D111" s="29"/>
      <c r="E111" s="32">
        <v>0</v>
      </c>
      <c r="F111" s="29">
        <v>0</v>
      </c>
      <c r="G111" s="29">
        <v>39</v>
      </c>
      <c r="H111" s="29">
        <f>SUM(G111*4)</f>
        <v>156</v>
      </c>
      <c r="I111" s="29">
        <v>13</v>
      </c>
      <c r="J111" s="29">
        <f>SUM(I111*4)</f>
        <v>52</v>
      </c>
      <c r="K111" s="29">
        <v>1.5</v>
      </c>
      <c r="L111" s="29">
        <f>SUM(K111*9)</f>
        <v>13.5</v>
      </c>
      <c r="M111" s="29">
        <f>SUM(E111,H111,H111,G111,I111,K111)</f>
        <v>365.5</v>
      </c>
    </row>
    <row r="112" spans="1:19" s="26" customFormat="1" ht="14.25" customHeight="1">
      <c r="A112" s="9"/>
      <c r="B112" s="10" t="s">
        <v>50</v>
      </c>
      <c r="C112" s="3">
        <f>SUM(F112,H112,J112,L112)</f>
        <v>84.9</v>
      </c>
      <c r="D112" s="3"/>
      <c r="E112" s="7">
        <v>0</v>
      </c>
      <c r="F112" s="3">
        <f>SUM(E112*4)</f>
        <v>0</v>
      </c>
      <c r="G112" s="3">
        <v>18</v>
      </c>
      <c r="H112" s="3">
        <f>SUM(G112*4)</f>
        <v>72</v>
      </c>
      <c r="I112" s="3">
        <v>3</v>
      </c>
      <c r="J112" s="3">
        <f>SUM(I112*4)</f>
        <v>12</v>
      </c>
      <c r="K112" s="3">
        <v>0.1</v>
      </c>
      <c r="L112" s="3">
        <f>SUM(K112*9)</f>
        <v>0.9</v>
      </c>
      <c r="M112" s="3">
        <f>SUM(E112,G112,I112,K112)</f>
        <v>21.1</v>
      </c>
      <c r="N112"/>
      <c r="O112"/>
      <c r="P112"/>
      <c r="Q112"/>
      <c r="R112"/>
      <c r="S112"/>
    </row>
    <row r="113" spans="1:19">
      <c r="A113" s="27"/>
      <c r="B113" s="31" t="s">
        <v>58</v>
      </c>
      <c r="C113" s="29">
        <f>SUM(F113,H113,J113,L113)</f>
        <v>261.10000000000002</v>
      </c>
      <c r="D113" s="29"/>
      <c r="E113" s="32">
        <v>0.1</v>
      </c>
      <c r="F113" s="29">
        <f>SUM(E113*4)</f>
        <v>0.4</v>
      </c>
      <c r="G113" s="29">
        <v>0.8</v>
      </c>
      <c r="H113" s="29">
        <f>SUM(G113*4)</f>
        <v>3.2</v>
      </c>
      <c r="I113" s="29">
        <v>16</v>
      </c>
      <c r="J113" s="29">
        <f>SUM(I113*4)</f>
        <v>64</v>
      </c>
      <c r="K113" s="29">
        <v>21.5</v>
      </c>
      <c r="L113" s="29">
        <f>SUM(K113*9)</f>
        <v>193.5</v>
      </c>
      <c r="M113" s="29">
        <f>SUM(E113,G113,I113,K113)</f>
        <v>38.4</v>
      </c>
    </row>
    <row r="114" spans="1:19" s="26" customFormat="1" ht="14.25" customHeight="1">
      <c r="A114" s="9"/>
      <c r="B114" s="23" t="s">
        <v>49</v>
      </c>
      <c r="C114">
        <f>SUM(F114,H114,J114,M114,M114,L114)</f>
        <v>331</v>
      </c>
      <c r="D114" s="3"/>
      <c r="E114" s="23">
        <v>19</v>
      </c>
      <c r="F114">
        <f>SUM(E114*4)</f>
        <v>76</v>
      </c>
      <c r="G114" s="23">
        <v>25</v>
      </c>
      <c r="H114">
        <f>SUM(G114*4)</f>
        <v>100</v>
      </c>
      <c r="I114" s="23">
        <v>2</v>
      </c>
      <c r="J114">
        <f>SUM(I114*4)</f>
        <v>8</v>
      </c>
      <c r="K114" s="23">
        <v>5</v>
      </c>
      <c r="L114">
        <f>SUM(K114*9)</f>
        <v>45</v>
      </c>
      <c r="M114">
        <f>SUM(E114,G114,I114,K114)</f>
        <v>51</v>
      </c>
      <c r="N114"/>
      <c r="O114"/>
      <c r="P114"/>
      <c r="Q114"/>
      <c r="R114"/>
      <c r="S114"/>
    </row>
    <row r="115" spans="1:19">
      <c r="A115" s="27" t="s">
        <v>47</v>
      </c>
      <c r="B115" s="31"/>
      <c r="C115" s="29">
        <f>SUM(C110,C111,C112,C113,C114)</f>
        <v>1162.8000000000002</v>
      </c>
      <c r="D115" s="29"/>
      <c r="E115" s="32"/>
      <c r="F115" s="29"/>
      <c r="G115" s="29"/>
      <c r="H115" s="29"/>
      <c r="I115" s="29"/>
      <c r="J115" s="29"/>
      <c r="K115" s="29"/>
      <c r="L115" s="29"/>
      <c r="M115" s="29"/>
    </row>
    <row r="116" spans="1:19" s="26" customFormat="1" ht="14.25" customHeight="1">
      <c r="A116" s="9" t="s">
        <v>68</v>
      </c>
      <c r="B116" s="10"/>
      <c r="C116" s="4">
        <f>SUM(C104,C109,C115)</f>
        <v>3768.6000000000004</v>
      </c>
      <c r="D116" s="4"/>
      <c r="E116" s="7">
        <f t="shared" ref="E116:M116" si="15">SUM(E97:E114)</f>
        <v>167.9</v>
      </c>
      <c r="F116" s="3">
        <f t="shared" si="15"/>
        <v>671.6</v>
      </c>
      <c r="G116" s="3">
        <f t="shared" si="15"/>
        <v>352.40000000000003</v>
      </c>
      <c r="H116" s="3">
        <f t="shared" si="15"/>
        <v>1409.6000000000001</v>
      </c>
      <c r="I116" s="3">
        <f t="shared" si="15"/>
        <v>88.5</v>
      </c>
      <c r="J116" s="3">
        <f t="shared" si="15"/>
        <v>354</v>
      </c>
      <c r="K116" s="3">
        <f t="shared" si="15"/>
        <v>122.6</v>
      </c>
      <c r="L116" s="3">
        <f t="shared" si="15"/>
        <v>1103.4000000000001</v>
      </c>
      <c r="M116" s="4">
        <f t="shared" si="15"/>
        <v>1043.4000000000001</v>
      </c>
      <c r="N116"/>
      <c r="O116"/>
      <c r="P116"/>
      <c r="Q116"/>
      <c r="R116"/>
      <c r="S116"/>
    </row>
    <row r="117" spans="1:19">
      <c r="A117" s="27" t="s">
        <v>15</v>
      </c>
      <c r="B117" s="31"/>
      <c r="C117" s="29"/>
      <c r="D117" s="29"/>
      <c r="E117" s="32"/>
      <c r="F117" s="29">
        <f>SUM(F116/(C116/100))</f>
        <v>17.82094146367351</v>
      </c>
      <c r="G117" s="29"/>
      <c r="H117" s="29">
        <f>SUM(H116/(C116/100))</f>
        <v>37.403810433582763</v>
      </c>
      <c r="I117" s="29"/>
      <c r="J117" s="26"/>
      <c r="K117" s="29"/>
      <c r="L117" s="26"/>
      <c r="M117" s="26"/>
    </row>
    <row r="118" spans="1:19" s="26" customFormat="1" ht="14.25" customHeight="1">
      <c r="A118" s="22" t="s">
        <v>69</v>
      </c>
      <c r="B118" s="10"/>
      <c r="C118" s="3"/>
      <c r="D118" s="3"/>
      <c r="E118" s="7"/>
      <c r="F118" s="3"/>
      <c r="G118" s="3"/>
      <c r="H118" s="4">
        <f>SUM(F117+H117)</f>
        <v>55.224751897256269</v>
      </c>
      <c r="I118" s="3"/>
      <c r="J118" s="4">
        <f>SUM(J116/(C116/100))</f>
        <v>9.3934086928832965</v>
      </c>
      <c r="K118" s="3"/>
      <c r="L118" s="4">
        <f>SUM(L116/(C116/100))</f>
        <v>29.278777264766752</v>
      </c>
      <c r="M118" s="3"/>
      <c r="N118"/>
      <c r="O118"/>
      <c r="P118"/>
      <c r="Q118"/>
      <c r="R118"/>
      <c r="S118"/>
    </row>
    <row r="119" spans="1:19">
      <c r="A119" s="27" t="s">
        <v>26</v>
      </c>
      <c r="B119" s="30" t="s">
        <v>49</v>
      </c>
      <c r="C119" s="26">
        <f>SUM(F119,H119,J119,M119,M119,L119)</f>
        <v>331</v>
      </c>
      <c r="D119" s="29"/>
      <c r="E119" s="30">
        <v>19</v>
      </c>
      <c r="F119" s="26">
        <f t="shared" ref="F119:F124" si="16">SUM(E119*4)</f>
        <v>76</v>
      </c>
      <c r="G119" s="30">
        <v>25</v>
      </c>
      <c r="H119" s="26">
        <f t="shared" ref="H119:H124" si="17">SUM(G119*4)</f>
        <v>100</v>
      </c>
      <c r="I119" s="30">
        <v>2</v>
      </c>
      <c r="J119" s="26">
        <f>SUM(I119*4)</f>
        <v>8</v>
      </c>
      <c r="K119" s="30">
        <v>5</v>
      </c>
      <c r="L119" s="26">
        <f>SUM(K119*9)</f>
        <v>45</v>
      </c>
      <c r="M119" s="26">
        <f>SUM(E119,G119,I119,K119)</f>
        <v>51</v>
      </c>
    </row>
    <row r="120" spans="1:19" s="26" customFormat="1" ht="14.25" customHeight="1">
      <c r="A120" s="9"/>
      <c r="B120" s="10" t="s">
        <v>18</v>
      </c>
      <c r="C120" s="3">
        <f>SUM(F120+H120+J120+L120)</f>
        <v>425</v>
      </c>
      <c r="D120" s="3"/>
      <c r="E120" s="7">
        <v>1.5</v>
      </c>
      <c r="F120" s="3">
        <f t="shared" si="16"/>
        <v>6</v>
      </c>
      <c r="G120" s="3">
        <v>8</v>
      </c>
      <c r="H120" s="3">
        <f t="shared" si="17"/>
        <v>32</v>
      </c>
      <c r="I120" s="3">
        <v>9</v>
      </c>
      <c r="J120" s="5">
        <f>SUM(I120*4)</f>
        <v>36</v>
      </c>
      <c r="K120" s="3">
        <v>39</v>
      </c>
      <c r="L120" s="3">
        <f>SUM(K120*9)</f>
        <v>351</v>
      </c>
      <c r="M120" s="3">
        <f>SUM(E120+G120+I120+K120)</f>
        <v>57.5</v>
      </c>
      <c r="N120"/>
      <c r="O120"/>
      <c r="P120"/>
      <c r="Q120"/>
      <c r="R120"/>
      <c r="S120"/>
    </row>
    <row r="121" spans="1:19">
      <c r="A121" s="27"/>
      <c r="B121" s="34" t="s">
        <v>19</v>
      </c>
      <c r="C121" s="35">
        <f>SUM(F121+H121+J121+L121)</f>
        <v>104</v>
      </c>
      <c r="D121" s="26"/>
      <c r="E121" s="36">
        <v>13</v>
      </c>
      <c r="F121" s="35">
        <f t="shared" si="16"/>
        <v>52</v>
      </c>
      <c r="G121" s="35">
        <v>13</v>
      </c>
      <c r="H121" s="35">
        <f t="shared" si="17"/>
        <v>52</v>
      </c>
      <c r="I121" s="35">
        <v>0</v>
      </c>
      <c r="J121" s="35">
        <f>SUM(I121*4)</f>
        <v>0</v>
      </c>
      <c r="K121" s="35">
        <v>0</v>
      </c>
      <c r="L121" s="35">
        <f>SUM(K121*9)</f>
        <v>0</v>
      </c>
      <c r="M121" s="35">
        <f>SUM(E121+G121+I121+K121)</f>
        <v>26</v>
      </c>
    </row>
    <row r="122" spans="1:19" s="26" customFormat="1" ht="14.25" customHeight="1">
      <c r="A122" s="9"/>
      <c r="B122" s="10" t="s">
        <v>36</v>
      </c>
      <c r="C122" s="3">
        <f>SUM(F122,H122,J122,L122)</f>
        <v>71.5</v>
      </c>
      <c r="D122" s="3"/>
      <c r="E122" s="7">
        <v>7.6</v>
      </c>
      <c r="F122" s="3">
        <f t="shared" si="16"/>
        <v>30.4</v>
      </c>
      <c r="G122" s="3">
        <v>8.6</v>
      </c>
      <c r="H122" s="3">
        <f t="shared" si="17"/>
        <v>34.4</v>
      </c>
      <c r="I122" s="3">
        <v>1</v>
      </c>
      <c r="J122" s="3">
        <f>SUM(I122*4)</f>
        <v>4</v>
      </c>
      <c r="K122" s="3">
        <v>0.3</v>
      </c>
      <c r="L122" s="3">
        <f>SUM(K122*9)</f>
        <v>2.6999999999999997</v>
      </c>
      <c r="M122" s="3">
        <f>SUM(E122,G122,I122,K122)</f>
        <v>17.5</v>
      </c>
      <c r="N122"/>
      <c r="O122"/>
      <c r="P122"/>
      <c r="Q122"/>
      <c r="R122"/>
      <c r="S122"/>
    </row>
    <row r="123" spans="1:19">
      <c r="A123" s="27"/>
      <c r="B123" s="31" t="s">
        <v>17</v>
      </c>
      <c r="C123" s="29">
        <f>SUM(F123+H123+J123+L123)</f>
        <v>364.5</v>
      </c>
      <c r="D123" s="29">
        <v>0.59</v>
      </c>
      <c r="E123" s="32">
        <v>33</v>
      </c>
      <c r="F123" s="29">
        <f t="shared" si="16"/>
        <v>132</v>
      </c>
      <c r="G123" s="29">
        <v>55</v>
      </c>
      <c r="H123" s="33">
        <f t="shared" si="17"/>
        <v>220</v>
      </c>
      <c r="I123" s="29">
        <v>2</v>
      </c>
      <c r="J123" s="33">
        <f>SUM(I123*4)</f>
        <v>8</v>
      </c>
      <c r="K123" s="29">
        <v>0.5</v>
      </c>
      <c r="L123" s="33">
        <f>SUM(K123*9)</f>
        <v>4.5</v>
      </c>
      <c r="M123" s="33">
        <f>SUM(E123+G123+I123+K123)</f>
        <v>90.5</v>
      </c>
    </row>
    <row r="124" spans="1:19" s="26" customFormat="1">
      <c r="A124" s="9"/>
      <c r="B124" s="23" t="s">
        <v>30</v>
      </c>
      <c r="C124">
        <f>SUM(F124,H124,J124,L124)</f>
        <v>288</v>
      </c>
      <c r="D124"/>
      <c r="E124" s="23">
        <v>32</v>
      </c>
      <c r="F124">
        <f t="shared" si="16"/>
        <v>128</v>
      </c>
      <c r="G124" s="23">
        <v>40</v>
      </c>
      <c r="H124">
        <f t="shared" si="17"/>
        <v>160</v>
      </c>
      <c r="I124" s="23">
        <v>0</v>
      </c>
      <c r="J124" s="23">
        <v>0</v>
      </c>
      <c r="K124" s="23">
        <v>0</v>
      </c>
      <c r="L124" s="23">
        <v>0</v>
      </c>
      <c r="M124">
        <f>SUM(E124,G124,I124,K124)</f>
        <v>72</v>
      </c>
      <c r="N124"/>
      <c r="O124"/>
      <c r="P124"/>
      <c r="Q124"/>
      <c r="R124"/>
      <c r="S124"/>
    </row>
    <row r="125" spans="1:19">
      <c r="A125" s="27" t="s">
        <v>70</v>
      </c>
      <c r="B125" s="31"/>
      <c r="C125" s="29">
        <f>SUM(C119,C120,C121,C122,C123,C124)</f>
        <v>1584</v>
      </c>
      <c r="D125" s="29"/>
      <c r="E125" s="32"/>
      <c r="F125" s="29"/>
      <c r="G125" s="29"/>
      <c r="H125" s="29"/>
      <c r="I125" s="29"/>
      <c r="J125" s="29"/>
      <c r="K125" s="29"/>
      <c r="L125" s="29"/>
      <c r="M125" s="29"/>
    </row>
    <row r="126" spans="1:19" s="26" customFormat="1">
      <c r="A126" s="9"/>
      <c r="B126" s="10"/>
      <c r="C126" s="3"/>
      <c r="D126" s="3"/>
      <c r="E126" s="7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</row>
    <row r="127" spans="1:19">
      <c r="A127" s="27" t="s">
        <v>22</v>
      </c>
      <c r="B127" s="31" t="s">
        <v>72</v>
      </c>
      <c r="C127" s="29">
        <f>SUM(F127,H127,J127,L127)</f>
        <v>416</v>
      </c>
      <c r="D127" s="29"/>
      <c r="E127" s="32">
        <v>23</v>
      </c>
      <c r="F127" s="29">
        <f>SUM(E127*4)</f>
        <v>92</v>
      </c>
      <c r="G127" s="29">
        <v>65</v>
      </c>
      <c r="H127" s="29">
        <f>SUM(G127*4)</f>
        <v>260</v>
      </c>
      <c r="I127" s="29">
        <v>7</v>
      </c>
      <c r="J127" s="29">
        <f>SUM(I127*4)</f>
        <v>28</v>
      </c>
      <c r="K127" s="29">
        <v>4</v>
      </c>
      <c r="L127" s="29">
        <f>SUM(K127*9)</f>
        <v>36</v>
      </c>
      <c r="M127" s="29">
        <f>SUM(E127,G127,J127,J127,I127,K127)</f>
        <v>155</v>
      </c>
    </row>
    <row r="128" spans="1:19" s="26" customFormat="1">
      <c r="A128" s="9"/>
      <c r="B128" s="23" t="s">
        <v>73</v>
      </c>
      <c r="C128">
        <f>SUM(F128,H128,J128,L128)</f>
        <v>144</v>
      </c>
      <c r="D128"/>
      <c r="E128" s="23">
        <v>16</v>
      </c>
      <c r="F128">
        <f>SUM(E128*4)</f>
        <v>64</v>
      </c>
      <c r="G128" s="23">
        <v>20</v>
      </c>
      <c r="H128">
        <f>SUM(G128*4)</f>
        <v>80</v>
      </c>
      <c r="I128" s="23">
        <v>0</v>
      </c>
      <c r="J128" s="23">
        <v>0</v>
      </c>
      <c r="K128" s="23">
        <v>0</v>
      </c>
      <c r="L128" s="23">
        <v>0</v>
      </c>
      <c r="M128">
        <f>SUM(E128,G128,I128,K128)</f>
        <v>36</v>
      </c>
      <c r="N128"/>
      <c r="O128"/>
      <c r="P128"/>
      <c r="Q128"/>
      <c r="R128"/>
      <c r="S128"/>
    </row>
    <row r="129" spans="1:19">
      <c r="A129" s="27"/>
      <c r="B129" s="28" t="s">
        <v>43</v>
      </c>
      <c r="C129" s="26">
        <f>SUM(F129,H129,J129,L129)</f>
        <v>264</v>
      </c>
      <c r="D129" s="29"/>
      <c r="E129" s="30">
        <v>26</v>
      </c>
      <c r="F129" s="30">
        <f>SUM(E129*4)</f>
        <v>104</v>
      </c>
      <c r="G129" s="30">
        <v>25</v>
      </c>
      <c r="H129" s="30">
        <f>SUM(G129*4)</f>
        <v>100</v>
      </c>
      <c r="I129" s="30">
        <v>6</v>
      </c>
      <c r="J129" s="30">
        <f>SUM(I129*4)</f>
        <v>24</v>
      </c>
      <c r="K129" s="30">
        <v>4</v>
      </c>
      <c r="L129" s="26">
        <f>SUM(K129*9)</f>
        <v>36</v>
      </c>
      <c r="M129" s="26">
        <f>SUM(E129,G129,I129,K129)</f>
        <v>61</v>
      </c>
    </row>
    <row r="130" spans="1:19" s="26" customFormat="1">
      <c r="A130" s="9" t="s">
        <v>74</v>
      </c>
      <c r="B130" s="10"/>
      <c r="C130" s="3">
        <f>SUM(C127:C129)</f>
        <v>824</v>
      </c>
      <c r="D130" s="3"/>
      <c r="E130" s="7"/>
      <c r="F130" s="3"/>
      <c r="G130" s="3"/>
      <c r="H130" s="3"/>
      <c r="I130" s="3"/>
      <c r="J130" s="3"/>
      <c r="K130" s="3"/>
      <c r="L130" s="3"/>
      <c r="M130" s="3"/>
      <c r="N130"/>
      <c r="O130"/>
      <c r="P130"/>
      <c r="Q130"/>
      <c r="R130"/>
      <c r="S130"/>
    </row>
    <row r="131" spans="1:19">
      <c r="A131" s="27" t="s">
        <v>27</v>
      </c>
      <c r="B131" s="31" t="s">
        <v>56</v>
      </c>
      <c r="C131" s="29">
        <f>SUM(F131+H131+J131+L131)</f>
        <v>356</v>
      </c>
      <c r="D131" s="29">
        <v>1.0900000000000001</v>
      </c>
      <c r="E131" s="32">
        <v>4</v>
      </c>
      <c r="F131" s="29">
        <f>SUM(E131*4)</f>
        <v>16</v>
      </c>
      <c r="G131" s="29">
        <v>68</v>
      </c>
      <c r="H131" s="33">
        <f>SUM(G131*4)</f>
        <v>272</v>
      </c>
      <c r="I131" s="29">
        <v>8</v>
      </c>
      <c r="J131" s="33">
        <f>SUM(I131*4)</f>
        <v>32</v>
      </c>
      <c r="K131" s="29">
        <v>4</v>
      </c>
      <c r="L131" s="33">
        <f>SUM(K131*9)</f>
        <v>36</v>
      </c>
      <c r="M131" s="33">
        <f>SUM(E131+G131+I131+K131)</f>
        <v>84</v>
      </c>
    </row>
    <row r="132" spans="1:19" s="26" customFormat="1">
      <c r="A132" s="9"/>
      <c r="B132" s="10" t="s">
        <v>45</v>
      </c>
      <c r="C132" s="3">
        <f>SUM(F132,H132,J132,L132)</f>
        <v>238.3</v>
      </c>
      <c r="D132" s="3"/>
      <c r="E132" s="7">
        <v>15</v>
      </c>
      <c r="F132" s="3">
        <f>SUM(E132*4)</f>
        <v>60</v>
      </c>
      <c r="G132" s="3">
        <v>37</v>
      </c>
      <c r="H132" s="3">
        <f>SUM(G132*4)</f>
        <v>148</v>
      </c>
      <c r="I132" s="3">
        <v>6</v>
      </c>
      <c r="J132" s="3">
        <f>SUM(I132*4)</f>
        <v>24</v>
      </c>
      <c r="K132" s="3">
        <v>0.7</v>
      </c>
      <c r="L132" s="3">
        <f>SUM(K132*9)</f>
        <v>6.3</v>
      </c>
      <c r="M132" s="3">
        <f>SUM(E132,G132,I132,K132)</f>
        <v>58.7</v>
      </c>
      <c r="N132"/>
      <c r="O132"/>
      <c r="P132"/>
      <c r="Q132"/>
      <c r="R132"/>
      <c r="S132"/>
    </row>
    <row r="133" spans="1:19">
      <c r="A133" s="27"/>
      <c r="B133" s="31" t="s">
        <v>58</v>
      </c>
      <c r="C133" s="29">
        <f>SUM(F133,H133,J133,L133)</f>
        <v>261.10000000000002</v>
      </c>
      <c r="D133" s="29"/>
      <c r="E133" s="32">
        <v>0.1</v>
      </c>
      <c r="F133" s="29">
        <f>SUM(E133*4)</f>
        <v>0.4</v>
      </c>
      <c r="G133" s="29">
        <v>0.8</v>
      </c>
      <c r="H133" s="29">
        <f>SUM(G133*4)</f>
        <v>3.2</v>
      </c>
      <c r="I133" s="29">
        <v>16</v>
      </c>
      <c r="J133" s="29">
        <f>SUM(I133*4)</f>
        <v>64</v>
      </c>
      <c r="K133" s="29">
        <v>21.5</v>
      </c>
      <c r="L133" s="29">
        <f>SUM(K133*9)</f>
        <v>193.5</v>
      </c>
      <c r="M133" s="29">
        <f>SUM(E133,G133,I133,K133)</f>
        <v>38.4</v>
      </c>
    </row>
    <row r="134" spans="1:19" s="26" customFormat="1">
      <c r="A134" s="9"/>
      <c r="B134" s="23" t="s">
        <v>49</v>
      </c>
      <c r="C134">
        <f>SUM(F134,H134,J134,M134,M134,L134)</f>
        <v>331</v>
      </c>
      <c r="D134" s="3"/>
      <c r="E134" s="23">
        <v>19</v>
      </c>
      <c r="F134">
        <f>SUM(E134*4)</f>
        <v>76</v>
      </c>
      <c r="G134" s="23">
        <v>25</v>
      </c>
      <c r="H134">
        <f>SUM(G134*4)</f>
        <v>100</v>
      </c>
      <c r="I134" s="23">
        <v>2</v>
      </c>
      <c r="J134">
        <f>SUM(I134*4)</f>
        <v>8</v>
      </c>
      <c r="K134" s="23">
        <v>5</v>
      </c>
      <c r="L134">
        <f>SUM(K134*9)</f>
        <v>45</v>
      </c>
      <c r="M134">
        <f>SUM(E134,G134,I134,K134)</f>
        <v>51</v>
      </c>
      <c r="N134"/>
      <c r="O134"/>
      <c r="P134"/>
      <c r="Q134"/>
      <c r="R134"/>
      <c r="S134"/>
    </row>
    <row r="135" spans="1:19">
      <c r="A135" s="26"/>
      <c r="B135" s="30" t="s">
        <v>113</v>
      </c>
      <c r="C135" s="26">
        <f>SUM(F135,H135,J135,L135)</f>
        <v>165</v>
      </c>
      <c r="D135" s="26"/>
      <c r="E135" s="30">
        <v>0</v>
      </c>
      <c r="F135" s="30">
        <v>0</v>
      </c>
      <c r="G135" s="30">
        <v>0</v>
      </c>
      <c r="H135" s="30">
        <f>SUM(G135*4)</f>
        <v>0</v>
      </c>
      <c r="I135" s="30">
        <v>39</v>
      </c>
      <c r="J135" s="30">
        <f>SUM(I135*4)</f>
        <v>156</v>
      </c>
      <c r="K135" s="30">
        <v>1</v>
      </c>
      <c r="L135" s="30">
        <f>SUM(K135*9)</f>
        <v>9</v>
      </c>
      <c r="M135" s="26">
        <f>SUM(E135,G135,I135,K135)</f>
        <v>40</v>
      </c>
    </row>
    <row r="136" spans="1:19" s="26" customFormat="1">
      <c r="A136" s="9" t="s">
        <v>75</v>
      </c>
      <c r="B136" s="10"/>
      <c r="C136" s="3">
        <f>SUM(C131:C135)</f>
        <v>1351.4</v>
      </c>
      <c r="D136" s="3"/>
      <c r="E136" s="7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</row>
    <row r="137" spans="1:19">
      <c r="A137" s="27" t="s">
        <v>84</v>
      </c>
      <c r="B137" s="31"/>
      <c r="C137" s="29">
        <f>SUM(C125,C130,C136)</f>
        <v>3759.4</v>
      </c>
      <c r="D137" s="29"/>
      <c r="E137" s="32">
        <f>SUM(E117:E135)</f>
        <v>209.2</v>
      </c>
      <c r="F137" s="29">
        <f>SUM(F118:F134)</f>
        <v>836.8</v>
      </c>
      <c r="G137" s="29">
        <f>SUM(G118:G135)</f>
        <v>390.40000000000003</v>
      </c>
      <c r="H137" s="29">
        <f>SUM(H117:H134)</f>
        <v>1654.2285623308392</v>
      </c>
      <c r="I137" s="29">
        <f>SUM(I118:I135)</f>
        <v>98</v>
      </c>
      <c r="J137" s="29">
        <f>SUM(J117:J134)</f>
        <v>245.3934086928833</v>
      </c>
      <c r="K137" s="29">
        <f>SUM(K118:K135)</f>
        <v>85</v>
      </c>
      <c r="L137" s="29">
        <f>SUM(L117:L134)</f>
        <v>785.27877726476663</v>
      </c>
      <c r="M137" s="29">
        <f>SUM(M118:M134)</f>
        <v>798.6</v>
      </c>
    </row>
    <row r="138" spans="1:19" s="26" customFormat="1">
      <c r="A138" s="9" t="s">
        <v>15</v>
      </c>
      <c r="B138" s="10"/>
      <c r="C138" s="3"/>
      <c r="D138" s="3"/>
      <c r="E138" s="7"/>
      <c r="F138" s="3">
        <f>SUM(F137/(C137/100))</f>
        <v>22.258871096451561</v>
      </c>
      <c r="G138" s="3"/>
      <c r="H138" s="3">
        <f>SUM(H137/(C137/100))</f>
        <v>44.002462157015458</v>
      </c>
      <c r="I138" s="3"/>
      <c r="J138"/>
      <c r="K138" s="3"/>
      <c r="L138"/>
      <c r="M138"/>
      <c r="N138"/>
      <c r="O138"/>
      <c r="P138"/>
      <c r="Q138"/>
      <c r="R138"/>
      <c r="S138"/>
    </row>
    <row r="139" spans="1:19">
      <c r="A139" s="27"/>
      <c r="B139" s="31"/>
      <c r="C139" s="29"/>
      <c r="D139" s="29"/>
      <c r="E139" s="32"/>
      <c r="F139" s="29"/>
      <c r="G139" s="29"/>
      <c r="H139" s="29">
        <f>SUM(F138+H138)</f>
        <v>66.261333253467015</v>
      </c>
      <c r="I139" s="29"/>
      <c r="J139" s="29">
        <f>SUM(J137/(C137/100))</f>
        <v>6.5274620602458713</v>
      </c>
      <c r="K139" s="29"/>
      <c r="L139" s="29">
        <f>SUM(L137/(C137/100))</f>
        <v>20.888407119879943</v>
      </c>
      <c r="M139" s="29"/>
    </row>
    <row r="140" spans="1:19" s="26" customFormat="1" ht="15.75" thickBot="1">
      <c r="N140"/>
      <c r="O140"/>
      <c r="P140"/>
      <c r="Q140"/>
      <c r="R140"/>
      <c r="S140"/>
    </row>
    <row r="141" spans="1:19" ht="16.5" thickBot="1">
      <c r="A141" s="41" t="s">
        <v>1</v>
      </c>
      <c r="B141" s="42" t="s">
        <v>2</v>
      </c>
      <c r="C141" s="43" t="s">
        <v>11</v>
      </c>
      <c r="D141" s="43" t="s">
        <v>13</v>
      </c>
      <c r="E141" s="44" t="s">
        <v>7</v>
      </c>
      <c r="F141" s="43"/>
      <c r="G141" s="43" t="s">
        <v>4</v>
      </c>
      <c r="H141" s="45"/>
      <c r="I141" s="43" t="s">
        <v>8</v>
      </c>
      <c r="J141" s="43"/>
      <c r="K141" s="46" t="s">
        <v>9</v>
      </c>
      <c r="L141" s="43"/>
      <c r="M141" s="43" t="s">
        <v>160</v>
      </c>
    </row>
    <row r="142" spans="1:19" s="26" customFormat="1" ht="16.5" thickBot="1">
      <c r="A142" s="47"/>
      <c r="B142" s="48"/>
      <c r="C142" s="49"/>
      <c r="D142" s="49"/>
      <c r="E142" s="50" t="s">
        <v>5</v>
      </c>
      <c r="F142" s="49" t="s">
        <v>6</v>
      </c>
      <c r="G142" s="49" t="s">
        <v>5</v>
      </c>
      <c r="H142" s="49" t="s">
        <v>6</v>
      </c>
      <c r="I142" s="49" t="s">
        <v>5</v>
      </c>
      <c r="J142" s="49" t="s">
        <v>6</v>
      </c>
      <c r="K142" s="49" t="s">
        <v>5</v>
      </c>
      <c r="L142" s="49" t="s">
        <v>6</v>
      </c>
      <c r="M142" s="49"/>
      <c r="N142"/>
      <c r="O142"/>
      <c r="P142"/>
      <c r="Q142"/>
      <c r="R142"/>
      <c r="S142"/>
    </row>
    <row r="143" spans="1:19">
      <c r="A143" s="27" t="s">
        <v>136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9" s="26" customFormat="1" ht="14.25" customHeight="1">
      <c r="A144" s="9" t="s">
        <v>76</v>
      </c>
      <c r="B144" s="10" t="s">
        <v>77</v>
      </c>
      <c r="C144" s="3">
        <f>SUM(F144,H144,J144,L144)</f>
        <v>169.8</v>
      </c>
      <c r="D144" s="3"/>
      <c r="E144" s="7">
        <v>0</v>
      </c>
      <c r="F144" s="3">
        <f>SUM(E144*4)</f>
        <v>0</v>
      </c>
      <c r="G144" s="3">
        <v>36</v>
      </c>
      <c r="H144" s="3">
        <f>SUM(G144*4)</f>
        <v>144</v>
      </c>
      <c r="I144" s="3">
        <v>6</v>
      </c>
      <c r="J144" s="3">
        <f>SUM(I144*4)</f>
        <v>24</v>
      </c>
      <c r="K144" s="3">
        <v>0.2</v>
      </c>
      <c r="L144" s="3">
        <f>SUM(K144*9)</f>
        <v>1.8</v>
      </c>
      <c r="M144" s="3">
        <f>SUM(E144,G144,I144,K144)</f>
        <v>42.2</v>
      </c>
      <c r="N144"/>
      <c r="O144"/>
      <c r="P144"/>
      <c r="Q144"/>
      <c r="R144"/>
      <c r="S144"/>
    </row>
    <row r="145" spans="1:19">
      <c r="A145" s="27"/>
      <c r="B145" s="34" t="s">
        <v>19</v>
      </c>
      <c r="C145" s="35">
        <f>SUM(F145+H145+J145+L145)</f>
        <v>104</v>
      </c>
      <c r="D145" s="26"/>
      <c r="E145" s="36">
        <v>13</v>
      </c>
      <c r="F145" s="35">
        <f>SUM(E145*4)</f>
        <v>52</v>
      </c>
      <c r="G145" s="35">
        <v>13</v>
      </c>
      <c r="H145" s="35">
        <f>SUM(G145*4)</f>
        <v>52</v>
      </c>
      <c r="I145" s="35">
        <v>0</v>
      </c>
      <c r="J145" s="35">
        <f>SUM(I145*4)</f>
        <v>0</v>
      </c>
      <c r="K145" s="35">
        <v>0</v>
      </c>
      <c r="L145" s="35">
        <f>SUM(K145*9)</f>
        <v>0</v>
      </c>
      <c r="M145" s="35">
        <f>SUM(E145+G145+I145+K145)</f>
        <v>26</v>
      </c>
    </row>
    <row r="146" spans="1:19" s="26" customFormat="1" ht="14.25" customHeight="1">
      <c r="A146" s="9"/>
      <c r="B146" s="10" t="s">
        <v>18</v>
      </c>
      <c r="C146" s="3">
        <f>SUM(F146+H146+J146+L146)</f>
        <v>425</v>
      </c>
      <c r="D146" s="3"/>
      <c r="E146" s="7">
        <v>1.5</v>
      </c>
      <c r="F146" s="3">
        <f>SUM(E146*4)</f>
        <v>6</v>
      </c>
      <c r="G146" s="3">
        <v>8</v>
      </c>
      <c r="H146" s="3">
        <f>SUM(G146*4)</f>
        <v>32</v>
      </c>
      <c r="I146" s="3">
        <v>9</v>
      </c>
      <c r="J146" s="5">
        <f>SUM(I146*4)</f>
        <v>36</v>
      </c>
      <c r="K146" s="3">
        <v>39</v>
      </c>
      <c r="L146" s="3">
        <f>SUM(K146*9)</f>
        <v>351</v>
      </c>
      <c r="M146" s="3">
        <f>SUM(E146+G146+I146+K146)</f>
        <v>57.5</v>
      </c>
      <c r="N146"/>
      <c r="O146"/>
      <c r="P146"/>
      <c r="Q146"/>
      <c r="R146"/>
      <c r="S146"/>
    </row>
    <row r="147" spans="1:19" ht="14.25" customHeight="1">
      <c r="A147" s="27"/>
      <c r="B147" s="30" t="s">
        <v>30</v>
      </c>
      <c r="C147" s="26">
        <f>SUM(F147,H147,J147,L147)</f>
        <v>288</v>
      </c>
      <c r="D147" s="26"/>
      <c r="E147" s="30">
        <v>32</v>
      </c>
      <c r="F147" s="26">
        <f>SUM(E147*4)</f>
        <v>128</v>
      </c>
      <c r="G147" s="30">
        <v>40</v>
      </c>
      <c r="H147" s="26">
        <f>SUM(G147*4)</f>
        <v>160</v>
      </c>
      <c r="I147" s="30">
        <v>0</v>
      </c>
      <c r="J147" s="30">
        <v>0</v>
      </c>
      <c r="K147" s="30">
        <v>0</v>
      </c>
      <c r="L147" s="30">
        <v>0</v>
      </c>
      <c r="M147" s="26">
        <f>SUM(E147,G147,I147,K147)</f>
        <v>72</v>
      </c>
    </row>
    <row r="148" spans="1:19" s="26" customFormat="1">
      <c r="A148" s="9"/>
      <c r="B148" s="23" t="s">
        <v>49</v>
      </c>
      <c r="C148" s="26">
        <f>SUM(F148,H148,J148,M148,M148,L148)</f>
        <v>331</v>
      </c>
      <c r="D148" s="3"/>
      <c r="E148" s="23">
        <v>19</v>
      </c>
      <c r="F148">
        <f>SUM(E148*4)</f>
        <v>76</v>
      </c>
      <c r="G148" s="23">
        <v>25</v>
      </c>
      <c r="H148">
        <f>SUM(G148*4)</f>
        <v>100</v>
      </c>
      <c r="I148" s="23">
        <v>2</v>
      </c>
      <c r="J148">
        <f>SUM(I148*4)</f>
        <v>8</v>
      </c>
      <c r="K148" s="23">
        <v>5</v>
      </c>
      <c r="L148">
        <f>SUM(K148*9)</f>
        <v>45</v>
      </c>
      <c r="M148">
        <f>SUM(E148,G148,I148,K148)</f>
        <v>51</v>
      </c>
      <c r="N148"/>
      <c r="O148"/>
      <c r="P148"/>
      <c r="Q148"/>
      <c r="R148"/>
      <c r="S148"/>
    </row>
    <row r="149" spans="1:19">
      <c r="A149" s="27" t="s">
        <v>70</v>
      </c>
      <c r="B149" s="31"/>
      <c r="C149" s="29">
        <f>SUM(C144:C148)</f>
        <v>1317.8</v>
      </c>
      <c r="D149" s="29"/>
      <c r="E149" s="32"/>
      <c r="F149" s="29"/>
      <c r="G149" s="29"/>
      <c r="H149" s="29"/>
      <c r="I149" s="29"/>
      <c r="J149" s="29"/>
      <c r="K149" s="29"/>
      <c r="L149" s="29"/>
      <c r="M149" s="29"/>
    </row>
    <row r="150" spans="1:19" s="26" customFormat="1">
      <c r="A150" s="9"/>
      <c r="B150" s="10"/>
      <c r="C150" s="3"/>
      <c r="D150" s="3"/>
      <c r="E150" s="7"/>
      <c r="F150" s="3"/>
      <c r="G150" s="3"/>
      <c r="H150" s="3"/>
      <c r="I150" s="3"/>
      <c r="J150" s="3"/>
      <c r="K150" s="3"/>
      <c r="L150" s="3"/>
      <c r="M150" s="3"/>
      <c r="N150"/>
      <c r="O150"/>
      <c r="P150"/>
      <c r="Q150"/>
      <c r="R150"/>
      <c r="S150"/>
    </row>
    <row r="151" spans="1:19">
      <c r="A151" s="27" t="s">
        <v>22</v>
      </c>
      <c r="B151" s="30" t="s">
        <v>28</v>
      </c>
      <c r="C151" s="26">
        <f t="shared" ref="C151:C156" si="18">SUM(F151,H151,J151,L151)</f>
        <v>352</v>
      </c>
      <c r="D151" s="26"/>
      <c r="E151" s="26">
        <v>6</v>
      </c>
      <c r="F151" s="26">
        <f t="shared" ref="F151:F156" si="19">SUM(E151*4)</f>
        <v>24</v>
      </c>
      <c r="G151" s="30">
        <v>12</v>
      </c>
      <c r="H151" s="26">
        <f t="shared" ref="H151:H156" si="20">SUM(G151*4)</f>
        <v>48</v>
      </c>
      <c r="I151" s="30">
        <v>16</v>
      </c>
      <c r="J151" s="26">
        <f>SUM(I151*4)</f>
        <v>64</v>
      </c>
      <c r="K151" s="30">
        <v>24</v>
      </c>
      <c r="L151" s="26">
        <f>SUM(K151*9)</f>
        <v>216</v>
      </c>
      <c r="M151" s="26">
        <f>SUM(E151,G151,I151,K151)</f>
        <v>58</v>
      </c>
    </row>
    <row r="152" spans="1:19" s="26" customFormat="1">
      <c r="A152" s="9"/>
      <c r="B152" s="10" t="s">
        <v>39</v>
      </c>
      <c r="C152" s="3">
        <f t="shared" si="18"/>
        <v>138.4</v>
      </c>
      <c r="D152" s="3"/>
      <c r="E152" s="7">
        <v>17</v>
      </c>
      <c r="F152" s="3">
        <f t="shared" si="19"/>
        <v>68</v>
      </c>
      <c r="G152" s="3">
        <v>17</v>
      </c>
      <c r="H152" s="3">
        <f t="shared" si="20"/>
        <v>68</v>
      </c>
      <c r="I152" s="3">
        <v>0.6</v>
      </c>
      <c r="J152" s="3">
        <f>SUM(I152*4)</f>
        <v>2.4</v>
      </c>
      <c r="K152" s="3">
        <v>0</v>
      </c>
      <c r="L152" s="3">
        <v>0</v>
      </c>
      <c r="M152" s="3">
        <f>SUM(E152,G152,I152,K152)</f>
        <v>34.6</v>
      </c>
      <c r="N152"/>
      <c r="O152"/>
      <c r="P152"/>
      <c r="Q152"/>
      <c r="R152"/>
      <c r="S152"/>
    </row>
    <row r="153" spans="1:19">
      <c r="A153" s="27"/>
      <c r="B153" s="31" t="s">
        <v>71</v>
      </c>
      <c r="C153" s="29">
        <f t="shared" si="18"/>
        <v>208</v>
      </c>
      <c r="D153" s="29"/>
      <c r="E153" s="32">
        <v>12</v>
      </c>
      <c r="F153" s="29">
        <f t="shared" si="19"/>
        <v>48</v>
      </c>
      <c r="G153" s="29">
        <v>32</v>
      </c>
      <c r="H153" s="29">
        <f t="shared" si="20"/>
        <v>128</v>
      </c>
      <c r="I153" s="29">
        <v>3.5</v>
      </c>
      <c r="J153" s="29">
        <f>SUM(I153*4)</f>
        <v>14</v>
      </c>
      <c r="K153" s="29">
        <v>2</v>
      </c>
      <c r="L153" s="29">
        <f>SUM(K153*9)</f>
        <v>18</v>
      </c>
      <c r="M153" s="29">
        <f>SUM(E153,G153,J153,J153,I153,K153)</f>
        <v>77.5</v>
      </c>
    </row>
    <row r="154" spans="1:19" s="26" customFormat="1">
      <c r="A154" s="9"/>
      <c r="B154" s="10" t="s">
        <v>41</v>
      </c>
      <c r="C154" s="3">
        <f t="shared" si="18"/>
        <v>167</v>
      </c>
      <c r="D154" s="3"/>
      <c r="E154" s="7">
        <v>1</v>
      </c>
      <c r="F154" s="3">
        <f t="shared" si="19"/>
        <v>4</v>
      </c>
      <c r="G154" s="3">
        <v>30</v>
      </c>
      <c r="H154" s="3">
        <f t="shared" si="20"/>
        <v>120</v>
      </c>
      <c r="I154" s="3">
        <v>4</v>
      </c>
      <c r="J154" s="3">
        <f>SUM(I154*4)</f>
        <v>16</v>
      </c>
      <c r="K154" s="3">
        <v>3</v>
      </c>
      <c r="L154" s="3">
        <f>SUM(K154*9)</f>
        <v>27</v>
      </c>
      <c r="M154" s="3">
        <f>SUM(E154,G154,I154,K154)</f>
        <v>38</v>
      </c>
      <c r="N154"/>
      <c r="O154"/>
      <c r="P154"/>
      <c r="Q154"/>
      <c r="R154"/>
      <c r="S154"/>
    </row>
    <row r="155" spans="1:19">
      <c r="A155" s="26"/>
      <c r="B155" s="28" t="s">
        <v>43</v>
      </c>
      <c r="C155" s="26">
        <f t="shared" si="18"/>
        <v>264</v>
      </c>
      <c r="D155" s="26"/>
      <c r="E155" s="30">
        <v>26</v>
      </c>
      <c r="F155" s="30">
        <f t="shared" si="19"/>
        <v>104</v>
      </c>
      <c r="G155" s="30">
        <v>25</v>
      </c>
      <c r="H155" s="30">
        <f t="shared" si="20"/>
        <v>100</v>
      </c>
      <c r="I155" s="30">
        <v>6</v>
      </c>
      <c r="J155" s="30">
        <f>SUM(I155*4)</f>
        <v>24</v>
      </c>
      <c r="K155" s="30">
        <v>4</v>
      </c>
      <c r="L155" s="26">
        <f>SUM(K155*9)</f>
        <v>36</v>
      </c>
      <c r="M155" s="26">
        <f>SUM(E155,G155,I155,K155)</f>
        <v>61</v>
      </c>
    </row>
    <row r="156" spans="1:19" s="26" customFormat="1">
      <c r="A156"/>
      <c r="B156" s="23" t="s">
        <v>73</v>
      </c>
      <c r="C156">
        <f t="shared" si="18"/>
        <v>144</v>
      </c>
      <c r="D156"/>
      <c r="E156" s="23">
        <v>16</v>
      </c>
      <c r="F156">
        <f t="shared" si="19"/>
        <v>64</v>
      </c>
      <c r="G156" s="23">
        <v>20</v>
      </c>
      <c r="H156">
        <f t="shared" si="20"/>
        <v>80</v>
      </c>
      <c r="I156" s="23">
        <v>0</v>
      </c>
      <c r="J156" s="23">
        <v>0</v>
      </c>
      <c r="K156" s="23">
        <v>0</v>
      </c>
      <c r="L156" s="23">
        <v>0</v>
      </c>
      <c r="M156">
        <f>SUM(E156,G156,I156,K156)</f>
        <v>36</v>
      </c>
      <c r="N156"/>
      <c r="O156"/>
      <c r="P156"/>
      <c r="Q156"/>
      <c r="R156"/>
      <c r="S156"/>
    </row>
    <row r="157" spans="1:19">
      <c r="A157" s="27" t="s">
        <v>42</v>
      </c>
      <c r="B157" s="31"/>
      <c r="C157" s="29">
        <f>SUM(C151:C156)</f>
        <v>1273.4000000000001</v>
      </c>
      <c r="D157" s="29"/>
      <c r="E157" s="32"/>
      <c r="F157" s="29"/>
      <c r="G157" s="29"/>
      <c r="H157" s="29"/>
      <c r="I157" s="29"/>
      <c r="J157" s="29"/>
      <c r="K157" s="29"/>
      <c r="L157" s="29"/>
      <c r="M157" s="29"/>
    </row>
    <row r="158" spans="1:19" s="26" customFormat="1">
      <c r="A158" s="9"/>
      <c r="B158" s="10"/>
      <c r="C158" s="3"/>
      <c r="D158" s="3"/>
      <c r="E158" s="7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</row>
    <row r="159" spans="1:19">
      <c r="A159" s="27" t="s">
        <v>27</v>
      </c>
      <c r="B159" s="31" t="s">
        <v>44</v>
      </c>
      <c r="C159" s="29">
        <f>SUM(F159,H159,K159,K159,J159,L159)</f>
        <v>143</v>
      </c>
      <c r="D159" s="29"/>
      <c r="E159" s="32">
        <v>0</v>
      </c>
      <c r="F159" s="29">
        <v>0</v>
      </c>
      <c r="G159" s="29">
        <v>30</v>
      </c>
      <c r="H159" s="29">
        <f>SUM(G159*4)</f>
        <v>120</v>
      </c>
      <c r="I159" s="29">
        <v>3</v>
      </c>
      <c r="J159" s="29">
        <f>SUM(I159*4)</f>
        <v>12</v>
      </c>
      <c r="K159" s="29">
        <v>1</v>
      </c>
      <c r="L159" s="29">
        <f>SUM(K159*9)</f>
        <v>9</v>
      </c>
      <c r="M159" s="29">
        <f>SUM(E159,G159,I159,K159)</f>
        <v>34</v>
      </c>
    </row>
    <row r="160" spans="1:19" s="26" customFormat="1">
      <c r="A160" s="9"/>
      <c r="B160" s="10" t="s">
        <v>58</v>
      </c>
      <c r="C160" s="3">
        <f>SUM(F160,H160,J160,L160)</f>
        <v>261.10000000000002</v>
      </c>
      <c r="D160" s="3"/>
      <c r="E160" s="7">
        <v>0.1</v>
      </c>
      <c r="F160" s="3">
        <f>SUM(E160*4)</f>
        <v>0.4</v>
      </c>
      <c r="G160" s="3">
        <v>0.8</v>
      </c>
      <c r="H160" s="3">
        <f>SUM(G160*4)</f>
        <v>3.2</v>
      </c>
      <c r="I160" s="3">
        <v>16</v>
      </c>
      <c r="J160" s="3">
        <f>SUM(I160*4)</f>
        <v>64</v>
      </c>
      <c r="K160" s="3">
        <v>21.5</v>
      </c>
      <c r="L160" s="3">
        <f>SUM(K160*9)</f>
        <v>193.5</v>
      </c>
      <c r="M160" s="3">
        <f>SUM(E160,G160,I160,K160)</f>
        <v>38.4</v>
      </c>
      <c r="N160"/>
      <c r="O160"/>
      <c r="P160"/>
      <c r="Q160"/>
      <c r="R160"/>
      <c r="S160"/>
    </row>
    <row r="161" spans="1:19">
      <c r="A161" s="27"/>
      <c r="B161" s="31" t="s">
        <v>82</v>
      </c>
      <c r="C161" s="29">
        <f>SUM(F161+H161+J161+L161)</f>
        <v>212.5</v>
      </c>
      <c r="D161" s="29"/>
      <c r="E161" s="32">
        <v>0.75</v>
      </c>
      <c r="F161" s="29">
        <f>SUM(E161*4)</f>
        <v>3</v>
      </c>
      <c r="G161" s="29">
        <v>4</v>
      </c>
      <c r="H161" s="29">
        <f>SUM(G161*4)</f>
        <v>16</v>
      </c>
      <c r="I161" s="29">
        <v>4.5</v>
      </c>
      <c r="J161" s="33">
        <f>SUM(I161*4)</f>
        <v>18</v>
      </c>
      <c r="K161" s="29">
        <v>19.5</v>
      </c>
      <c r="L161" s="29">
        <f>SUM(K161*9)</f>
        <v>175.5</v>
      </c>
      <c r="M161" s="29">
        <f>SUM(E161+G161+I161+K161)</f>
        <v>28.75</v>
      </c>
    </row>
    <row r="162" spans="1:19" s="26" customFormat="1">
      <c r="A162" s="9"/>
      <c r="B162" s="10" t="s">
        <v>29</v>
      </c>
      <c r="C162" s="3">
        <f>SUM(F162+H162+J162+L162)</f>
        <v>186.8</v>
      </c>
      <c r="D162" s="3"/>
      <c r="E162" s="7">
        <v>1.5</v>
      </c>
      <c r="F162" s="3">
        <f>SUM(E162*4)</f>
        <v>6</v>
      </c>
      <c r="G162" s="3">
        <v>32</v>
      </c>
      <c r="H162" s="5">
        <f>SUM(G162*4)</f>
        <v>128</v>
      </c>
      <c r="I162" s="3">
        <v>10.5</v>
      </c>
      <c r="J162" s="5">
        <f>SUM(I162*4)</f>
        <v>42</v>
      </c>
      <c r="K162" s="3">
        <v>1.2</v>
      </c>
      <c r="L162" s="5">
        <f>SUM(K162*9)</f>
        <v>10.799999999999999</v>
      </c>
      <c r="M162" s="5">
        <f>SUM(E162+G162+I162+K162)</f>
        <v>45.2</v>
      </c>
      <c r="N162"/>
      <c r="O162"/>
      <c r="P162"/>
      <c r="Q162"/>
      <c r="R162"/>
      <c r="S162"/>
    </row>
    <row r="163" spans="1:19">
      <c r="A163" s="27"/>
      <c r="B163" s="30" t="s">
        <v>49</v>
      </c>
      <c r="C163" s="26">
        <f>SUM(F163,H163,J163,M163,M163,L163)</f>
        <v>331</v>
      </c>
      <c r="D163" s="29"/>
      <c r="E163" s="30">
        <v>19</v>
      </c>
      <c r="F163" s="26">
        <f>SUM(E163*4)</f>
        <v>76</v>
      </c>
      <c r="G163" s="30">
        <v>25</v>
      </c>
      <c r="H163" s="26">
        <f>SUM(G163*4)</f>
        <v>100</v>
      </c>
      <c r="I163" s="30">
        <v>2</v>
      </c>
      <c r="J163" s="26">
        <f>SUM(I163*4)</f>
        <v>8</v>
      </c>
      <c r="K163" s="30">
        <v>5</v>
      </c>
      <c r="L163" s="26">
        <f>SUM(K163*9)</f>
        <v>45</v>
      </c>
      <c r="M163" s="26">
        <f>SUM(E163,G163,I163,K163)</f>
        <v>51</v>
      </c>
    </row>
    <row r="164" spans="1:19" s="26" customFormat="1">
      <c r="A164" s="9" t="s">
        <v>75</v>
      </c>
      <c r="B164" s="10"/>
      <c r="C164" s="3">
        <f>SUM(C159:C163)</f>
        <v>1134.4000000000001</v>
      </c>
      <c r="D164" s="3"/>
      <c r="E164" s="7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</row>
    <row r="165" spans="1:19">
      <c r="A165" s="27" t="s">
        <v>85</v>
      </c>
      <c r="B165" s="31"/>
      <c r="C165" s="67">
        <f>SUM(C149,C157,C164)</f>
        <v>3725.6</v>
      </c>
      <c r="D165" s="29"/>
      <c r="E165" s="32">
        <f>SUM(E143:E163)</f>
        <v>164.85</v>
      </c>
      <c r="F165" s="29">
        <f>SUM(F144:F163)</f>
        <v>659.4</v>
      </c>
      <c r="G165" s="29">
        <f>SUM(G144:G163)</f>
        <v>349.8</v>
      </c>
      <c r="H165" s="29">
        <f>SUM(H143:H163)</f>
        <v>1399.2</v>
      </c>
      <c r="I165" s="29">
        <f>SUM(I144:I163)</f>
        <v>83.1</v>
      </c>
      <c r="J165" s="29">
        <f>SUM(J143:J163)</f>
        <v>332.4</v>
      </c>
      <c r="K165" s="29">
        <f>SUM(K144:K163)</f>
        <v>125.4</v>
      </c>
      <c r="L165" s="29">
        <f>SUM(L143:L163)</f>
        <v>1128.5999999999999</v>
      </c>
      <c r="M165" s="29">
        <f>SUM(M144:M163)</f>
        <v>751.15</v>
      </c>
    </row>
    <row r="166" spans="1:19" s="26" customFormat="1">
      <c r="A166" s="9" t="s">
        <v>15</v>
      </c>
      <c r="B166" s="10"/>
      <c r="C166" s="3"/>
      <c r="D166" s="3"/>
      <c r="E166" s="7"/>
      <c r="F166" s="3">
        <f>SUM(F165/(C165/100))</f>
        <v>17.699162550998498</v>
      </c>
      <c r="G166" s="3"/>
      <c r="H166" s="3">
        <f>SUM(H165/(C165/100))</f>
        <v>37.556366759716553</v>
      </c>
      <c r="I166" s="3"/>
      <c r="J166"/>
      <c r="K166" s="3"/>
      <c r="L166"/>
      <c r="M166"/>
      <c r="N166"/>
      <c r="O166"/>
      <c r="P166"/>
      <c r="Q166"/>
      <c r="R166"/>
      <c r="S166"/>
    </row>
    <row r="167" spans="1:19">
      <c r="A167" s="27"/>
      <c r="B167" s="31"/>
      <c r="C167" s="29"/>
      <c r="D167" s="29"/>
      <c r="E167" s="32"/>
      <c r="F167" s="29"/>
      <c r="G167" s="29"/>
      <c r="H167" s="29">
        <f>SUM(F166+H166)</f>
        <v>55.255529310715048</v>
      </c>
      <c r="I167" s="29"/>
      <c r="J167" s="29">
        <f>SUM(J165/(C165/100))</f>
        <v>8.9220528237062489</v>
      </c>
      <c r="K167" s="29"/>
      <c r="L167" s="29">
        <f>SUM(L165/(C165/100))</f>
        <v>30.293107150526087</v>
      </c>
      <c r="M167" s="29"/>
    </row>
    <row r="186" spans="1:13" ht="15.75" thickBot="1"/>
    <row r="187" spans="1:13" ht="16.5" thickBot="1">
      <c r="A187" s="41" t="s">
        <v>1</v>
      </c>
      <c r="B187" s="42" t="s">
        <v>2</v>
      </c>
      <c r="C187" s="43" t="s">
        <v>11</v>
      </c>
      <c r="D187" s="43" t="s">
        <v>13</v>
      </c>
      <c r="E187" s="44" t="s">
        <v>7</v>
      </c>
      <c r="F187" s="43"/>
      <c r="G187" s="43" t="s">
        <v>4</v>
      </c>
      <c r="H187" s="45"/>
      <c r="I187" s="43" t="s">
        <v>8</v>
      </c>
      <c r="J187" s="43"/>
      <c r="K187" s="46" t="s">
        <v>9</v>
      </c>
      <c r="L187" s="43"/>
      <c r="M187" s="43" t="s">
        <v>160</v>
      </c>
    </row>
    <row r="188" spans="1:13" ht="16.5" thickBot="1">
      <c r="A188" s="47"/>
      <c r="B188" s="48"/>
      <c r="C188" s="49"/>
      <c r="D188" s="49"/>
      <c r="E188" s="50" t="s">
        <v>5</v>
      </c>
      <c r="F188" s="49" t="s">
        <v>6</v>
      </c>
      <c r="G188" s="49" t="s">
        <v>5</v>
      </c>
      <c r="H188" s="49" t="s">
        <v>6</v>
      </c>
      <c r="I188" s="49" t="s">
        <v>5</v>
      </c>
      <c r="J188" s="49" t="s">
        <v>6</v>
      </c>
      <c r="K188" s="49" t="s">
        <v>5</v>
      </c>
      <c r="L188" s="49" t="s">
        <v>6</v>
      </c>
      <c r="M188" s="49"/>
    </row>
    <row r="189" spans="1:13">
      <c r="A189" s="40" t="s">
        <v>139</v>
      </c>
    </row>
    <row r="190" spans="1:13">
      <c r="A190" s="26" t="s">
        <v>26</v>
      </c>
      <c r="B190" s="30" t="s">
        <v>49</v>
      </c>
      <c r="C190" s="26">
        <f>SUM(F190,H190,J190,M190,M190,L190)</f>
        <v>331</v>
      </c>
      <c r="D190" s="29"/>
      <c r="E190" s="30">
        <v>19</v>
      </c>
      <c r="F190" s="26">
        <f t="shared" ref="F190:F196" si="21">SUM(E190*4)</f>
        <v>76</v>
      </c>
      <c r="G190" s="30">
        <v>25</v>
      </c>
      <c r="H190" s="26">
        <f t="shared" ref="H190:H196" si="22">SUM(G190*4)</f>
        <v>100</v>
      </c>
      <c r="I190" s="30">
        <v>2</v>
      </c>
      <c r="J190" s="26">
        <f t="shared" ref="J190:J196" si="23">SUM(I190*4)</f>
        <v>8</v>
      </c>
      <c r="K190" s="30">
        <v>5</v>
      </c>
      <c r="L190" s="26">
        <f t="shared" ref="L190:L196" si="24">SUM(K190*9)</f>
        <v>45</v>
      </c>
      <c r="M190" s="26">
        <f>SUM(E190,G190,I190,K190)</f>
        <v>51</v>
      </c>
    </row>
    <row r="191" spans="1:13">
      <c r="B191" s="8" t="s">
        <v>61</v>
      </c>
      <c r="C191" s="5">
        <f>SUM(F191+H191+J191+L191)</f>
        <v>159</v>
      </c>
      <c r="D191" s="5"/>
      <c r="E191" s="6">
        <v>1</v>
      </c>
      <c r="F191" s="5">
        <f t="shared" si="21"/>
        <v>4</v>
      </c>
      <c r="G191" s="5">
        <v>27</v>
      </c>
      <c r="H191" s="5">
        <f t="shared" si="22"/>
        <v>108</v>
      </c>
      <c r="I191" s="5">
        <v>5</v>
      </c>
      <c r="J191" s="5">
        <f t="shared" si="23"/>
        <v>20</v>
      </c>
      <c r="K191" s="5">
        <v>3</v>
      </c>
      <c r="L191" s="5">
        <f t="shared" si="24"/>
        <v>27</v>
      </c>
      <c r="M191" s="5">
        <f>SUM(E191+G191+I191+K191)</f>
        <v>36</v>
      </c>
    </row>
    <row r="192" spans="1:13">
      <c r="A192" s="26"/>
      <c r="B192" s="34" t="s">
        <v>19</v>
      </c>
      <c r="C192" s="35">
        <f>SUM(F192+H192+J192+L192)</f>
        <v>104</v>
      </c>
      <c r="D192" s="26"/>
      <c r="E192" s="36">
        <v>13</v>
      </c>
      <c r="F192" s="35">
        <f t="shared" si="21"/>
        <v>52</v>
      </c>
      <c r="G192" s="35">
        <v>13</v>
      </c>
      <c r="H192" s="35">
        <f t="shared" si="22"/>
        <v>52</v>
      </c>
      <c r="I192" s="35">
        <v>0</v>
      </c>
      <c r="J192" s="35">
        <f t="shared" si="23"/>
        <v>0</v>
      </c>
      <c r="K192" s="35">
        <v>0</v>
      </c>
      <c r="L192" s="35">
        <f t="shared" si="24"/>
        <v>0</v>
      </c>
      <c r="M192" s="35">
        <f>SUM(E192+G192+I192+K192)</f>
        <v>26</v>
      </c>
    </row>
    <row r="193" spans="1:13">
      <c r="B193" s="10" t="s">
        <v>12</v>
      </c>
      <c r="C193" s="3">
        <f>SUM(F193+H193+J193+L193)</f>
        <v>16</v>
      </c>
      <c r="D193" s="3">
        <v>0.09</v>
      </c>
      <c r="E193" s="7">
        <v>4</v>
      </c>
      <c r="F193" s="3">
        <f t="shared" si="21"/>
        <v>16</v>
      </c>
      <c r="G193" s="3">
        <v>0</v>
      </c>
      <c r="H193" s="5">
        <f t="shared" si="22"/>
        <v>0</v>
      </c>
      <c r="I193" s="3">
        <v>0</v>
      </c>
      <c r="J193" s="5">
        <f t="shared" si="23"/>
        <v>0</v>
      </c>
      <c r="K193" s="3">
        <v>0</v>
      </c>
      <c r="L193" s="5">
        <f t="shared" si="24"/>
        <v>0</v>
      </c>
      <c r="M193" s="5">
        <f>SUM(E193+G193+I193+K193)</f>
        <v>4</v>
      </c>
    </row>
    <row r="194" spans="1:13">
      <c r="B194" s="30" t="s">
        <v>62</v>
      </c>
      <c r="C194" s="26">
        <f>SUM(F194,H194,J194,L194)</f>
        <v>176</v>
      </c>
      <c r="D194" s="26"/>
      <c r="E194" s="26">
        <v>3</v>
      </c>
      <c r="F194" s="26">
        <f t="shared" si="21"/>
        <v>12</v>
      </c>
      <c r="G194" s="30">
        <v>6</v>
      </c>
      <c r="H194" s="26">
        <f t="shared" si="22"/>
        <v>24</v>
      </c>
      <c r="I194" s="30">
        <v>8</v>
      </c>
      <c r="J194" s="26">
        <f t="shared" si="23"/>
        <v>32</v>
      </c>
      <c r="K194" s="30">
        <v>12</v>
      </c>
      <c r="L194" s="26">
        <f t="shared" si="24"/>
        <v>108</v>
      </c>
      <c r="M194" s="26">
        <f>SUM(E194,G194,I194,K194)</f>
        <v>29</v>
      </c>
    </row>
    <row r="195" spans="1:13">
      <c r="B195" s="10" t="s">
        <v>63</v>
      </c>
      <c r="C195" s="3">
        <f>SUM(F195,H195,J195,L195)</f>
        <v>226.8</v>
      </c>
      <c r="D195" s="3"/>
      <c r="E195" s="7">
        <v>1.7</v>
      </c>
      <c r="F195" s="3">
        <f t="shared" si="21"/>
        <v>6.8</v>
      </c>
      <c r="G195" s="3">
        <v>7</v>
      </c>
      <c r="H195" s="3">
        <f t="shared" si="22"/>
        <v>28</v>
      </c>
      <c r="I195" s="3">
        <v>7.5</v>
      </c>
      <c r="J195" s="3">
        <f t="shared" si="23"/>
        <v>30</v>
      </c>
      <c r="K195" s="3">
        <v>18</v>
      </c>
      <c r="L195" s="3">
        <f t="shared" si="24"/>
        <v>162</v>
      </c>
      <c r="M195" s="3">
        <f>SUM(E195,G195,I195,K195)</f>
        <v>34.200000000000003</v>
      </c>
    </row>
    <row r="196" spans="1:13">
      <c r="B196" s="31" t="s">
        <v>36</v>
      </c>
      <c r="C196" s="29">
        <f>SUM(F196,H196,J196,L196)</f>
        <v>71.5</v>
      </c>
      <c r="D196" s="29"/>
      <c r="E196" s="32">
        <v>7.6</v>
      </c>
      <c r="F196" s="29">
        <f t="shared" si="21"/>
        <v>30.4</v>
      </c>
      <c r="G196" s="29">
        <v>8.6</v>
      </c>
      <c r="H196" s="29">
        <f t="shared" si="22"/>
        <v>34.4</v>
      </c>
      <c r="I196" s="29">
        <v>1</v>
      </c>
      <c r="J196" s="29">
        <f t="shared" si="23"/>
        <v>4</v>
      </c>
      <c r="K196" s="29">
        <v>0.3</v>
      </c>
      <c r="L196" s="29">
        <f t="shared" si="24"/>
        <v>2.6999999999999997</v>
      </c>
      <c r="M196" s="29">
        <f>SUM(E196,G196,I196,K196)</f>
        <v>17.5</v>
      </c>
    </row>
    <row r="197" spans="1:13">
      <c r="A197" t="s">
        <v>140</v>
      </c>
      <c r="B197" s="10"/>
      <c r="C197" s="3">
        <f>SUM(C196,C190,C191,C192,C193,C194,C195)</f>
        <v>1084.3</v>
      </c>
      <c r="D197" s="3"/>
      <c r="E197" s="7"/>
      <c r="F197" s="3"/>
      <c r="G197" s="3"/>
      <c r="H197" s="3"/>
      <c r="I197" s="3"/>
      <c r="J197" s="3"/>
      <c r="K197" s="3"/>
      <c r="L197" s="3"/>
      <c r="M197" s="3"/>
    </row>
    <row r="198" spans="1:13">
      <c r="A198" s="27" t="s">
        <v>52</v>
      </c>
      <c r="B198" s="31" t="s">
        <v>53</v>
      </c>
      <c r="C198" s="29">
        <f>SUM(F198,H198,J198,L198)</f>
        <v>522.20000000000005</v>
      </c>
      <c r="D198" s="29"/>
      <c r="E198" s="32">
        <v>0.2</v>
      </c>
      <c r="F198" s="29">
        <f>SUM(E198*4)</f>
        <v>0.8</v>
      </c>
      <c r="G198" s="29">
        <v>1.6</v>
      </c>
      <c r="H198" s="29">
        <f>SUM(G198*4)</f>
        <v>6.4</v>
      </c>
      <c r="I198" s="29">
        <v>32</v>
      </c>
      <c r="J198" s="29">
        <f>SUM(I198*4)</f>
        <v>128</v>
      </c>
      <c r="K198" s="29">
        <v>43</v>
      </c>
      <c r="L198" s="29">
        <f>SUM(K198*9)</f>
        <v>387</v>
      </c>
      <c r="M198" s="29">
        <f>SUM(E198,G198,I198,K198)</f>
        <v>76.8</v>
      </c>
    </row>
    <row r="199" spans="1:13">
      <c r="A199" s="9"/>
      <c r="B199" s="10" t="s">
        <v>41</v>
      </c>
      <c r="C199" s="3">
        <f>SUM(F199,H199,J199,L199)</f>
        <v>167</v>
      </c>
      <c r="D199" s="3"/>
      <c r="E199" s="7">
        <v>1</v>
      </c>
      <c r="F199" s="3">
        <f>SUM(E199*4)</f>
        <v>4</v>
      </c>
      <c r="G199" s="3">
        <v>30</v>
      </c>
      <c r="H199" s="3">
        <f>SUM(G199*4)</f>
        <v>120</v>
      </c>
      <c r="I199" s="3">
        <v>4</v>
      </c>
      <c r="J199" s="3">
        <f>SUM(I199*4)</f>
        <v>16</v>
      </c>
      <c r="K199" s="3">
        <v>3</v>
      </c>
      <c r="L199" s="3">
        <f>SUM(K199*9)</f>
        <v>27</v>
      </c>
      <c r="M199" s="3">
        <f>SUM(E199,G199,I199,K199)</f>
        <v>38</v>
      </c>
    </row>
    <row r="200" spans="1:13">
      <c r="A200" s="27"/>
      <c r="B200" s="31" t="s">
        <v>39</v>
      </c>
      <c r="C200" s="29">
        <f>SUM(F200,H200,J200,L200)</f>
        <v>138.4</v>
      </c>
      <c r="D200" s="29"/>
      <c r="E200" s="32">
        <v>17</v>
      </c>
      <c r="F200" s="29">
        <f>SUM(E200*4)</f>
        <v>68</v>
      </c>
      <c r="G200" s="29">
        <v>17</v>
      </c>
      <c r="H200" s="29">
        <f>SUM(G200*4)</f>
        <v>68</v>
      </c>
      <c r="I200" s="29">
        <v>0.6</v>
      </c>
      <c r="J200" s="29">
        <f>SUM(I200*4)</f>
        <v>2.4</v>
      </c>
      <c r="K200" s="29">
        <v>0</v>
      </c>
      <c r="L200" s="29">
        <v>0</v>
      </c>
      <c r="M200" s="29">
        <f>SUM(E200,G200,I200,K200)</f>
        <v>34.6</v>
      </c>
    </row>
    <row r="201" spans="1:13">
      <c r="A201" s="9"/>
      <c r="B201" s="10" t="s">
        <v>54</v>
      </c>
      <c r="C201" s="3">
        <f>SUM(F201,H201,J201,L201)</f>
        <v>120</v>
      </c>
      <c r="D201" s="3"/>
      <c r="E201" s="7">
        <v>13</v>
      </c>
      <c r="F201" s="3">
        <f>SUM(E201*4)</f>
        <v>52</v>
      </c>
      <c r="G201" s="3">
        <v>17</v>
      </c>
      <c r="H201" s="3">
        <f>SUM(G201*4)</f>
        <v>68</v>
      </c>
      <c r="I201" s="3">
        <v>0</v>
      </c>
      <c r="J201" s="3">
        <v>0</v>
      </c>
      <c r="K201" s="3">
        <v>0</v>
      </c>
      <c r="L201" s="3">
        <v>0</v>
      </c>
      <c r="M201" s="3">
        <f>SUM(E201,G201,J201,J201,I201,K201)</f>
        <v>30</v>
      </c>
    </row>
    <row r="202" spans="1:13">
      <c r="A202" s="27"/>
      <c r="B202" s="28" t="s">
        <v>43</v>
      </c>
      <c r="C202" s="26">
        <f>SUM(F202,H202,J202,L202)</f>
        <v>264</v>
      </c>
      <c r="D202" s="26"/>
      <c r="E202" s="30">
        <v>26</v>
      </c>
      <c r="F202" s="30">
        <f>SUM(E202*4)</f>
        <v>104</v>
      </c>
      <c r="G202" s="30">
        <v>25</v>
      </c>
      <c r="H202" s="30">
        <f>SUM(G202*4)</f>
        <v>100</v>
      </c>
      <c r="I202" s="30">
        <v>6</v>
      </c>
      <c r="J202" s="30">
        <f>SUM(I202*4)</f>
        <v>24</v>
      </c>
      <c r="K202" s="30">
        <v>4</v>
      </c>
      <c r="L202" s="26">
        <f>SUM(K202*9)</f>
        <v>36</v>
      </c>
      <c r="M202" s="26">
        <f>SUM(E202,G202,I202,K202)</f>
        <v>61</v>
      </c>
    </row>
    <row r="203" spans="1:13">
      <c r="A203" s="9" t="s">
        <v>55</v>
      </c>
      <c r="B203" s="10"/>
      <c r="C203" s="3">
        <f>SUM(C198:C202)</f>
        <v>1211.5999999999999</v>
      </c>
      <c r="D203" s="3"/>
      <c r="E203" s="7"/>
      <c r="F203" s="3"/>
      <c r="G203" s="3"/>
      <c r="H203" s="3"/>
      <c r="I203" s="3"/>
      <c r="J203" s="3"/>
      <c r="K203" s="3"/>
      <c r="L203" s="3"/>
      <c r="M203" s="3"/>
    </row>
    <row r="204" spans="1:13">
      <c r="A204" s="27" t="s">
        <v>27</v>
      </c>
      <c r="B204" s="31" t="s">
        <v>57</v>
      </c>
      <c r="C204" s="29">
        <f>SUM(F204,H204,J204,L204)</f>
        <v>237.5</v>
      </c>
      <c r="D204" s="29"/>
      <c r="E204" s="32">
        <v>2</v>
      </c>
      <c r="F204" s="29">
        <f>SUM(E204*4)</f>
        <v>8</v>
      </c>
      <c r="G204" s="29">
        <v>41</v>
      </c>
      <c r="H204" s="33">
        <f>SUM(G204*4)</f>
        <v>164</v>
      </c>
      <c r="I204" s="29">
        <v>13</v>
      </c>
      <c r="J204" s="33">
        <f>SUM(I204*4)</f>
        <v>52</v>
      </c>
      <c r="K204" s="29">
        <v>1.5</v>
      </c>
      <c r="L204" s="33">
        <f>SUM(K204*9)</f>
        <v>13.5</v>
      </c>
      <c r="M204" s="33">
        <f>SUM(E204,G204,I204,K204)</f>
        <v>57.5</v>
      </c>
    </row>
    <row r="205" spans="1:13">
      <c r="A205" s="9"/>
      <c r="B205" s="10" t="s">
        <v>41</v>
      </c>
      <c r="C205" s="3">
        <f>SUM(F205,H205,J205,L205)</f>
        <v>167</v>
      </c>
      <c r="D205" s="3"/>
      <c r="E205" s="7">
        <v>1</v>
      </c>
      <c r="F205" s="3">
        <f>SUM(E205*4)</f>
        <v>4</v>
      </c>
      <c r="G205" s="3">
        <v>30</v>
      </c>
      <c r="H205" s="3">
        <f>SUM(G205*4)</f>
        <v>120</v>
      </c>
      <c r="I205" s="3">
        <v>4</v>
      </c>
      <c r="J205" s="3">
        <f>SUM(I205*4)</f>
        <v>16</v>
      </c>
      <c r="K205" s="3">
        <v>3</v>
      </c>
      <c r="L205" s="3">
        <f>SUM(K205*9)</f>
        <v>27</v>
      </c>
      <c r="M205" s="3">
        <f>SUM(E205,G205,I205,K205)</f>
        <v>38</v>
      </c>
    </row>
    <row r="206" spans="1:13">
      <c r="A206" s="27"/>
      <c r="B206" s="31" t="s">
        <v>58</v>
      </c>
      <c r="C206" s="29">
        <f>SUM(F206,H206,J206,L206)</f>
        <v>261.10000000000002</v>
      </c>
      <c r="D206" s="29"/>
      <c r="E206" s="32">
        <v>0.1</v>
      </c>
      <c r="F206" s="29">
        <f>SUM(E206*4)</f>
        <v>0.4</v>
      </c>
      <c r="G206" s="29">
        <v>0.8</v>
      </c>
      <c r="H206" s="29">
        <f>SUM(G206*4)</f>
        <v>3.2</v>
      </c>
      <c r="I206" s="29">
        <v>16</v>
      </c>
      <c r="J206" s="29">
        <f>SUM(I206*4)</f>
        <v>64</v>
      </c>
      <c r="K206" s="29">
        <v>21.5</v>
      </c>
      <c r="L206" s="29">
        <f>SUM(K206*9)</f>
        <v>193.5</v>
      </c>
      <c r="M206" s="29">
        <f>SUM(E206,G206,I206,K206)</f>
        <v>38.4</v>
      </c>
    </row>
    <row r="207" spans="1:13">
      <c r="A207" s="9"/>
      <c r="B207" s="23" t="s">
        <v>49</v>
      </c>
      <c r="C207">
        <f>SUM(F207,H207,J207,M207,M207,L207)</f>
        <v>331</v>
      </c>
      <c r="D207" s="3"/>
      <c r="E207" s="23">
        <v>19</v>
      </c>
      <c r="F207">
        <f>SUM(E207*4)</f>
        <v>76</v>
      </c>
      <c r="G207" s="23">
        <v>25</v>
      </c>
      <c r="H207">
        <f>SUM(G207*4)</f>
        <v>100</v>
      </c>
      <c r="I207" s="23">
        <v>2</v>
      </c>
      <c r="J207">
        <f>SUM(I207*4)</f>
        <v>8</v>
      </c>
      <c r="K207" s="23">
        <v>5</v>
      </c>
      <c r="L207">
        <f>SUM(K207*9)</f>
        <v>45</v>
      </c>
      <c r="M207">
        <f>SUM(E207,G207,I207,K207)</f>
        <v>51</v>
      </c>
    </row>
    <row r="208" spans="1:13">
      <c r="A208" s="27" t="s">
        <v>60</v>
      </c>
      <c r="B208" s="31"/>
      <c r="C208" s="29">
        <f>SUM(C204:C207)</f>
        <v>996.6</v>
      </c>
      <c r="D208" s="29"/>
      <c r="E208" s="32"/>
      <c r="F208" s="29"/>
      <c r="G208" s="29"/>
      <c r="H208" s="29"/>
      <c r="I208" s="29"/>
      <c r="J208" s="29"/>
      <c r="K208" s="29"/>
      <c r="L208" s="29"/>
      <c r="M208" s="29"/>
    </row>
    <row r="209" spans="1:44">
      <c r="A209" t="s">
        <v>142</v>
      </c>
      <c r="C209" s="25">
        <f>SUM(C197,C203,C208)</f>
        <v>3292.4999999999995</v>
      </c>
      <c r="E209">
        <f>SUM(E187:E207)</f>
        <v>128.6</v>
      </c>
      <c r="F209">
        <f>SUM(F188:F207)</f>
        <v>514.4</v>
      </c>
      <c r="G209">
        <f>SUM(G188:G207)</f>
        <v>274</v>
      </c>
      <c r="H209">
        <f>SUM(H187:H207)</f>
        <v>1096</v>
      </c>
      <c r="I209">
        <f>SUM(I188:I207)</f>
        <v>101.1</v>
      </c>
      <c r="J209">
        <f>SUM(J187:J207)</f>
        <v>404.4</v>
      </c>
      <c r="K209">
        <f>SUM(K188:K207)</f>
        <v>119.3</v>
      </c>
      <c r="L209">
        <f>SUM(L187:L207)</f>
        <v>1073.7</v>
      </c>
      <c r="M209">
        <f>SUM(M188:M207)</f>
        <v>623</v>
      </c>
    </row>
    <row r="210" spans="1:44" s="26" customFormat="1">
      <c r="A210" s="27" t="s">
        <v>15</v>
      </c>
      <c r="B210" s="31"/>
      <c r="C210" s="29"/>
      <c r="D210" s="29"/>
      <c r="E210" s="32"/>
      <c r="F210" s="29">
        <f>SUM(F209/(C209/100))</f>
        <v>15.62338648443432</v>
      </c>
      <c r="G210" s="29"/>
      <c r="H210" s="29">
        <f>SUM(H209/(C209/100))</f>
        <v>33.287775246772974</v>
      </c>
      <c r="I210" s="29"/>
      <c r="K210" s="29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4.25" customHeight="1">
      <c r="H211">
        <f>SUM(F210+H210)</f>
        <v>48.911161731207294</v>
      </c>
      <c r="J211">
        <f>SUM(J209/(C209/100))</f>
        <v>12.28246013667426</v>
      </c>
      <c r="L211">
        <f>SUM(L209/(C209/100))</f>
        <v>32.610478359908889</v>
      </c>
    </row>
    <row r="212" spans="1:44" s="26" customFormat="1">
      <c r="A212" s="30" t="s">
        <v>143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>
      <c r="A213" t="s">
        <v>3</v>
      </c>
      <c r="B213" t="s">
        <v>16</v>
      </c>
      <c r="C213">
        <f>SUM(F213+H213+J213+L213)</f>
        <v>318</v>
      </c>
      <c r="E213">
        <v>2</v>
      </c>
      <c r="F213">
        <f>SUM(E213*4)</f>
        <v>8</v>
      </c>
      <c r="G213">
        <v>54</v>
      </c>
      <c r="H213">
        <f>SUM(G213*4)</f>
        <v>216</v>
      </c>
      <c r="I213">
        <v>10</v>
      </c>
      <c r="J213">
        <f>SUM(I213*4)</f>
        <v>40</v>
      </c>
      <c r="K213">
        <v>6</v>
      </c>
      <c r="L213">
        <f>SUM(K213*9)</f>
        <v>54</v>
      </c>
      <c r="M213">
        <f>SUM(E213+G213+I213+K213)</f>
        <v>72</v>
      </c>
    </row>
    <row r="214" spans="1:44" s="26" customFormat="1">
      <c r="A214" s="27"/>
      <c r="B214" s="31" t="s">
        <v>12</v>
      </c>
      <c r="C214" s="29">
        <f>SUM(F214+H214+J214+L214)</f>
        <v>16</v>
      </c>
      <c r="D214" s="29">
        <v>0.09</v>
      </c>
      <c r="E214" s="32">
        <v>4</v>
      </c>
      <c r="F214" s="29">
        <f>SUM(E214*4)</f>
        <v>16</v>
      </c>
      <c r="G214" s="29">
        <v>0</v>
      </c>
      <c r="H214" s="33">
        <f>SUM(G214*4)</f>
        <v>0</v>
      </c>
      <c r="I214" s="29">
        <v>0</v>
      </c>
      <c r="J214" s="33">
        <f>SUM(I214*4)</f>
        <v>0</v>
      </c>
      <c r="K214" s="29">
        <v>0</v>
      </c>
      <c r="L214" s="33">
        <f>SUM(K214*9)</f>
        <v>0</v>
      </c>
      <c r="M214" s="33">
        <f>SUM(E214+G214+I214+K214)</f>
        <v>4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>
      <c r="B215" t="s">
        <v>17</v>
      </c>
      <c r="C215">
        <f>SUM(F215+H215+J215+L215)</f>
        <v>364.5</v>
      </c>
      <c r="D215">
        <v>0.59</v>
      </c>
      <c r="E215">
        <v>33</v>
      </c>
      <c r="F215">
        <f>SUM(E215*4)</f>
        <v>132</v>
      </c>
      <c r="G215">
        <v>55</v>
      </c>
      <c r="H215">
        <f>SUM(G215*4)</f>
        <v>220</v>
      </c>
      <c r="I215">
        <v>2</v>
      </c>
      <c r="J215">
        <f>SUM(I215*4)</f>
        <v>8</v>
      </c>
      <c r="K215">
        <v>0.5</v>
      </c>
      <c r="L215">
        <f>SUM(K215*9)</f>
        <v>4.5</v>
      </c>
      <c r="M215">
        <f>SUM(E215+G215+I215+K215)</f>
        <v>90.5</v>
      </c>
    </row>
    <row r="216" spans="1:44" s="26" customFormat="1">
      <c r="A216" s="27"/>
      <c r="B216" s="31" t="s">
        <v>18</v>
      </c>
      <c r="C216" s="29">
        <f>SUM(F216+H216+J216+L216)</f>
        <v>425</v>
      </c>
      <c r="D216" s="29"/>
      <c r="E216" s="32">
        <v>1.5</v>
      </c>
      <c r="F216" s="29">
        <f>SUM(E216*4)</f>
        <v>6</v>
      </c>
      <c r="G216" s="29">
        <v>8</v>
      </c>
      <c r="H216" s="29">
        <f>SUM(G216*4)</f>
        <v>32</v>
      </c>
      <c r="I216" s="29">
        <v>9</v>
      </c>
      <c r="J216" s="33">
        <f>SUM(I216*4)</f>
        <v>36</v>
      </c>
      <c r="K216" s="29">
        <v>39</v>
      </c>
      <c r="L216" s="29">
        <f>SUM(K216*9)</f>
        <v>351</v>
      </c>
      <c r="M216" s="29">
        <f>SUM(E216+G216+I216+K216)</f>
        <v>57.5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>
      <c r="B217" t="s">
        <v>19</v>
      </c>
      <c r="C217">
        <f>SUM(F217+H217+J217+L217)</f>
        <v>104</v>
      </c>
      <c r="E217">
        <v>13</v>
      </c>
      <c r="F217">
        <f>SUM(E217*4)</f>
        <v>52</v>
      </c>
      <c r="G217">
        <v>13</v>
      </c>
      <c r="H217">
        <f>SUM(G217*4)</f>
        <v>52</v>
      </c>
      <c r="I217">
        <v>0</v>
      </c>
      <c r="J217">
        <f>SUM(I217*4)</f>
        <v>0</v>
      </c>
      <c r="K217">
        <v>0</v>
      </c>
      <c r="L217">
        <f>SUM(K217*9)</f>
        <v>0</v>
      </c>
      <c r="M217">
        <f>SUM(E217+G217+I217+K217)</f>
        <v>26</v>
      </c>
    </row>
    <row r="218" spans="1:44" s="26" customFormat="1">
      <c r="A218" s="26" t="s">
        <v>23</v>
      </c>
      <c r="C218" s="35">
        <f>SUM(C213:C217)</f>
        <v>1227.5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>
      <c r="A219" s="9" t="s">
        <v>22</v>
      </c>
      <c r="B219" s="10" t="s">
        <v>20</v>
      </c>
      <c r="C219" s="3">
        <f>SUM(F219+H219+J219+L219)</f>
        <v>197</v>
      </c>
      <c r="D219" s="3">
        <v>1.98</v>
      </c>
      <c r="E219" s="7">
        <v>12</v>
      </c>
      <c r="F219" s="3">
        <f>SUM(E219*4)</f>
        <v>48</v>
      </c>
      <c r="G219" s="3">
        <v>13</v>
      </c>
      <c r="H219" s="5">
        <f>SUM(G219*4)</f>
        <v>52</v>
      </c>
      <c r="I219" s="3">
        <v>4</v>
      </c>
      <c r="J219" s="5">
        <f>SUM(I219*4)</f>
        <v>16</v>
      </c>
      <c r="K219" s="3">
        <v>9</v>
      </c>
      <c r="L219" s="5">
        <f>SUM(K219*9)</f>
        <v>81</v>
      </c>
      <c r="M219" s="5">
        <f>SUM(E219+G219+I219+K219)</f>
        <v>38</v>
      </c>
    </row>
    <row r="220" spans="1:44">
      <c r="A220" s="27"/>
      <c r="B220" s="31" t="s">
        <v>21</v>
      </c>
      <c r="C220" s="29">
        <f>SUM(F220+H220+J220+L220)</f>
        <v>468</v>
      </c>
      <c r="D220" s="29"/>
      <c r="E220" s="32">
        <v>24</v>
      </c>
      <c r="F220" s="29">
        <f>SUM(E220*4)</f>
        <v>96</v>
      </c>
      <c r="G220" s="29">
        <v>58</v>
      </c>
      <c r="H220" s="29">
        <f>SUM(G220*4)</f>
        <v>232</v>
      </c>
      <c r="I220" s="29">
        <v>8</v>
      </c>
      <c r="J220" s="29">
        <f>SUM(I220*4)</f>
        <v>32</v>
      </c>
      <c r="K220" s="29">
        <v>12</v>
      </c>
      <c r="L220" s="29">
        <f>SUM(K220*9)</f>
        <v>108</v>
      </c>
      <c r="M220" s="29">
        <f>SUM(E220+G220+I220+K220)</f>
        <v>102</v>
      </c>
    </row>
    <row r="221" spans="1:44">
      <c r="B221" s="23" t="s">
        <v>28</v>
      </c>
      <c r="C221">
        <f>SUM(F221,H221,J221,L221)</f>
        <v>352</v>
      </c>
      <c r="E221">
        <v>6</v>
      </c>
      <c r="F221">
        <f>SUM(E221*4)</f>
        <v>24</v>
      </c>
      <c r="G221" s="23">
        <v>12</v>
      </c>
      <c r="H221">
        <f>SUM(G221*4)</f>
        <v>48</v>
      </c>
      <c r="I221" s="23">
        <v>16</v>
      </c>
      <c r="J221">
        <f>SUM(I221*4)</f>
        <v>64</v>
      </c>
      <c r="K221" s="23">
        <v>24</v>
      </c>
      <c r="L221">
        <f>SUM(K221*9)</f>
        <v>216</v>
      </c>
      <c r="M221">
        <f>SUM(E221,G221,I221,K221)</f>
        <v>58</v>
      </c>
    </row>
    <row r="222" spans="1:44">
      <c r="A222" s="26" t="s">
        <v>144</v>
      </c>
      <c r="B222" s="26"/>
      <c r="C222" s="26">
        <f>SUM(C219:C221)</f>
        <v>1017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44">
      <c r="A223" s="9" t="s">
        <v>14</v>
      </c>
      <c r="B223" s="10" t="s">
        <v>29</v>
      </c>
      <c r="C223" s="3">
        <f>SUM(F223+H223+J223+L223)</f>
        <v>186.8</v>
      </c>
      <c r="D223" s="3">
        <v>3.95</v>
      </c>
      <c r="E223" s="7">
        <v>1.5</v>
      </c>
      <c r="F223" s="3">
        <f>SUM(E223*4)</f>
        <v>6</v>
      </c>
      <c r="G223" s="3">
        <v>32</v>
      </c>
      <c r="H223" s="5">
        <f>SUM(G223*4)</f>
        <v>128</v>
      </c>
      <c r="I223" s="3">
        <v>10.5</v>
      </c>
      <c r="J223" s="5">
        <f>SUM(I223*4)</f>
        <v>42</v>
      </c>
      <c r="K223" s="3">
        <v>1.2</v>
      </c>
      <c r="L223" s="5">
        <f>SUM(K223*9)</f>
        <v>10.799999999999999</v>
      </c>
      <c r="M223" s="5">
        <f>SUM(E223+G223+I223+K223)</f>
        <v>45.2</v>
      </c>
    </row>
    <row r="224" spans="1:44">
      <c r="A224" s="27"/>
      <c r="B224" s="31" t="s">
        <v>99</v>
      </c>
      <c r="C224" s="29">
        <f>SUM(F224+H224+J224+L224)</f>
        <v>356</v>
      </c>
      <c r="D224" s="29">
        <v>1.0900000000000001</v>
      </c>
      <c r="E224" s="32">
        <v>4</v>
      </c>
      <c r="F224" s="29">
        <f>SUM(E224*4)</f>
        <v>16</v>
      </c>
      <c r="G224" s="29">
        <v>68</v>
      </c>
      <c r="H224" s="33">
        <f>SUM(G224*4)</f>
        <v>272</v>
      </c>
      <c r="I224" s="29">
        <v>8</v>
      </c>
      <c r="J224" s="33">
        <f>SUM(I224*4)</f>
        <v>32</v>
      </c>
      <c r="K224" s="29">
        <v>4</v>
      </c>
      <c r="L224" s="33">
        <f>SUM(K224*9)</f>
        <v>36</v>
      </c>
      <c r="M224" s="33">
        <f>SUM(E224+G224+I224+K224)</f>
        <v>84</v>
      </c>
    </row>
    <row r="225" spans="1:13">
      <c r="B225" s="23" t="s">
        <v>30</v>
      </c>
      <c r="C225">
        <f>SUM(F225,H225,J225,L225)</f>
        <v>288</v>
      </c>
      <c r="E225" s="23">
        <v>32</v>
      </c>
      <c r="F225">
        <f>SUM(E225*4)</f>
        <v>128</v>
      </c>
      <c r="G225" s="23">
        <v>40</v>
      </c>
      <c r="H225">
        <f>SUM(G225*4)</f>
        <v>160</v>
      </c>
      <c r="I225" s="23">
        <v>0</v>
      </c>
      <c r="J225" s="23">
        <v>0</v>
      </c>
      <c r="K225" s="23">
        <v>0</v>
      </c>
      <c r="L225" s="23">
        <v>0</v>
      </c>
      <c r="M225">
        <f>SUM(E225,G225,I225,K225)</f>
        <v>72</v>
      </c>
    </row>
    <row r="226" spans="1:13">
      <c r="A226" s="26"/>
      <c r="B226" s="30" t="s">
        <v>31</v>
      </c>
      <c r="C226" s="26">
        <f>SUM(F226,H226,J226,M226,M226,L226)</f>
        <v>662</v>
      </c>
      <c r="D226" s="26"/>
      <c r="E226" s="30">
        <v>38</v>
      </c>
      <c r="F226" s="26">
        <f>SUM(E226*4)</f>
        <v>152</v>
      </c>
      <c r="G226" s="30">
        <v>50</v>
      </c>
      <c r="H226" s="26">
        <f>SUM(G226*4)</f>
        <v>200</v>
      </c>
      <c r="I226" s="30">
        <v>4</v>
      </c>
      <c r="J226" s="26">
        <f>SUM(I226*4)</f>
        <v>16</v>
      </c>
      <c r="K226" s="30">
        <v>10</v>
      </c>
      <c r="L226" s="26">
        <f>SUM(K226*9)</f>
        <v>90</v>
      </c>
      <c r="M226" s="26">
        <f>SUM(E226,G226,I226,K226)</f>
        <v>102</v>
      </c>
    </row>
    <row r="227" spans="1:13">
      <c r="A227" s="9" t="s">
        <v>24</v>
      </c>
      <c r="B227" s="10"/>
      <c r="C227" s="3">
        <f>SUM(C223:C226)</f>
        <v>1492.8</v>
      </c>
      <c r="D227" s="3"/>
      <c r="E227" s="7"/>
      <c r="F227" s="3"/>
      <c r="G227" s="3"/>
      <c r="H227" s="3"/>
      <c r="I227" s="3"/>
      <c r="J227" s="3"/>
      <c r="K227" s="3"/>
      <c r="L227" s="3"/>
      <c r="M227" s="3"/>
    </row>
    <row r="228" spans="1:13">
      <c r="A228" t="s">
        <v>142</v>
      </c>
      <c r="C228" s="25">
        <f>SUM(C218,C222,C227)</f>
        <v>3737.3</v>
      </c>
      <c r="E228">
        <f>SUM(E206:E226)</f>
        <v>318.7</v>
      </c>
      <c r="F228">
        <f>SUM(F207:F226)</f>
        <v>1290.0233864844342</v>
      </c>
      <c r="G228">
        <f>SUM(G207:G226)</f>
        <v>702</v>
      </c>
      <c r="H228">
        <f>SUM(H206:H226)</f>
        <v>2893.3989369779802</v>
      </c>
      <c r="I228">
        <f>SUM(I207:I226)</f>
        <v>174.6</v>
      </c>
      <c r="J228">
        <f>SUM(J206:J226)</f>
        <v>774.68246013667431</v>
      </c>
      <c r="K228">
        <f>SUM(K207:K226)</f>
        <v>230</v>
      </c>
      <c r="L228">
        <f>SUM(L206:L226)</f>
        <v>2296.1104783599094</v>
      </c>
      <c r="M228">
        <f>SUM(M207:M226)</f>
        <v>1425.2</v>
      </c>
    </row>
    <row r="229" spans="1:13">
      <c r="A229" s="27" t="s">
        <v>15</v>
      </c>
      <c r="B229" s="31"/>
      <c r="C229" s="29"/>
      <c r="D229" s="29"/>
      <c r="E229" s="32"/>
      <c r="F229" s="29">
        <f>SUM(F228/(C228/100))</f>
        <v>34.51752298409103</v>
      </c>
      <c r="G229" s="29"/>
      <c r="H229" s="29">
        <f>SUM(H228/(C228/100))</f>
        <v>77.419499022769912</v>
      </c>
      <c r="I229" s="29"/>
      <c r="J229" s="26"/>
      <c r="K229" s="29"/>
      <c r="L229" s="26"/>
      <c r="M229" s="26"/>
    </row>
    <row r="230" spans="1:13">
      <c r="H230">
        <f>SUM(F229+H229)</f>
        <v>111.93702200686094</v>
      </c>
      <c r="J230">
        <f>SUM(J228/(C228/100))</f>
        <v>20.728399115315181</v>
      </c>
      <c r="L230">
        <f>SUM(L228/(C228/100))</f>
        <v>61.437681704971745</v>
      </c>
    </row>
    <row r="232" spans="1:13" ht="15.75" thickBot="1"/>
    <row r="233" spans="1:13" ht="16.5" thickBot="1">
      <c r="A233" s="41" t="s">
        <v>1</v>
      </c>
      <c r="B233" s="42" t="s">
        <v>2</v>
      </c>
      <c r="C233" s="43" t="s">
        <v>11</v>
      </c>
      <c r="D233" s="43" t="s">
        <v>13</v>
      </c>
      <c r="E233" s="44" t="s">
        <v>7</v>
      </c>
      <c r="F233" s="43"/>
      <c r="G233" s="43" t="s">
        <v>4</v>
      </c>
      <c r="H233" s="45"/>
      <c r="I233" s="43" t="s">
        <v>8</v>
      </c>
      <c r="J233" s="43"/>
      <c r="K233" s="46" t="s">
        <v>9</v>
      </c>
      <c r="L233" s="43"/>
      <c r="M233" s="43" t="s">
        <v>160</v>
      </c>
    </row>
    <row r="234" spans="1:13" ht="16.5" thickBot="1">
      <c r="A234" s="47" t="s">
        <v>145</v>
      </c>
      <c r="B234" s="48"/>
      <c r="C234" s="49"/>
      <c r="D234" s="49"/>
      <c r="E234" s="50" t="s">
        <v>5</v>
      </c>
      <c r="F234" s="49" t="s">
        <v>6</v>
      </c>
      <c r="G234" s="49" t="s">
        <v>5</v>
      </c>
      <c r="H234" s="49" t="s">
        <v>6</v>
      </c>
      <c r="I234" s="49" t="s">
        <v>5</v>
      </c>
      <c r="J234" s="49" t="s">
        <v>6</v>
      </c>
      <c r="K234" s="49" t="s">
        <v>5</v>
      </c>
      <c r="L234" s="49" t="s">
        <v>6</v>
      </c>
      <c r="M234" s="49"/>
    </row>
    <row r="235" spans="1:13">
      <c r="A235" s="27" t="s">
        <v>26</v>
      </c>
      <c r="B235" s="30" t="s">
        <v>49</v>
      </c>
      <c r="C235" s="26">
        <f>SUM(F235,H235,J235,M235,M235,L235)</f>
        <v>331</v>
      </c>
      <c r="D235" s="29"/>
      <c r="E235" s="30">
        <v>19</v>
      </c>
      <c r="F235" s="26">
        <f t="shared" ref="F235:F241" si="25">SUM(E235*4)</f>
        <v>76</v>
      </c>
      <c r="G235" s="30">
        <v>25</v>
      </c>
      <c r="H235" s="26">
        <f t="shared" ref="H235:H241" si="26">SUM(G235*4)</f>
        <v>100</v>
      </c>
      <c r="I235" s="30">
        <v>2</v>
      </c>
      <c r="J235" s="26">
        <f t="shared" ref="J235:J241" si="27">SUM(I235*4)</f>
        <v>8</v>
      </c>
      <c r="K235" s="30">
        <v>5</v>
      </c>
      <c r="L235" s="26">
        <f t="shared" ref="L235:L241" si="28">SUM(K235*9)</f>
        <v>45</v>
      </c>
      <c r="M235" s="26">
        <f>SUM(E235,G235,I235,K235)</f>
        <v>51</v>
      </c>
    </row>
    <row r="236" spans="1:13">
      <c r="A236" s="9"/>
      <c r="B236" s="8" t="s">
        <v>61</v>
      </c>
      <c r="C236" s="5">
        <f>SUM(F236+H236+J236+L236)</f>
        <v>159</v>
      </c>
      <c r="D236" s="5"/>
      <c r="E236" s="6">
        <v>1</v>
      </c>
      <c r="F236" s="5">
        <f t="shared" si="25"/>
        <v>4</v>
      </c>
      <c r="G236" s="5">
        <v>27</v>
      </c>
      <c r="H236" s="5">
        <f t="shared" si="26"/>
        <v>108</v>
      </c>
      <c r="I236" s="5">
        <v>5</v>
      </c>
      <c r="J236" s="5">
        <f t="shared" si="27"/>
        <v>20</v>
      </c>
      <c r="K236" s="5">
        <v>3</v>
      </c>
      <c r="L236" s="5">
        <f t="shared" si="28"/>
        <v>27</v>
      </c>
      <c r="M236" s="5">
        <f>SUM(E236+G236+I236+K236)</f>
        <v>36</v>
      </c>
    </row>
    <row r="237" spans="1:13">
      <c r="A237" s="27"/>
      <c r="B237" s="34" t="s">
        <v>19</v>
      </c>
      <c r="C237" s="35">
        <f>SUM(F237+H237+J237+L237)</f>
        <v>104</v>
      </c>
      <c r="D237" s="26"/>
      <c r="E237" s="36">
        <v>13</v>
      </c>
      <c r="F237" s="35">
        <f t="shared" si="25"/>
        <v>52</v>
      </c>
      <c r="G237" s="35">
        <v>13</v>
      </c>
      <c r="H237" s="35">
        <f t="shared" si="26"/>
        <v>52</v>
      </c>
      <c r="I237" s="35">
        <v>0</v>
      </c>
      <c r="J237" s="35">
        <f t="shared" si="27"/>
        <v>0</v>
      </c>
      <c r="K237" s="35">
        <v>0</v>
      </c>
      <c r="L237" s="35">
        <f t="shared" si="28"/>
        <v>0</v>
      </c>
      <c r="M237" s="35">
        <f>SUM(E237+G237+I237+K237)</f>
        <v>26</v>
      </c>
    </row>
    <row r="238" spans="1:13">
      <c r="A238" s="9"/>
      <c r="B238" s="10" t="s">
        <v>12</v>
      </c>
      <c r="C238" s="3">
        <f>SUM(F238+H238+J238+L238)</f>
        <v>16</v>
      </c>
      <c r="D238" s="3">
        <v>0.09</v>
      </c>
      <c r="E238" s="7">
        <v>4</v>
      </c>
      <c r="F238" s="3">
        <f t="shared" si="25"/>
        <v>16</v>
      </c>
      <c r="G238" s="3">
        <v>0</v>
      </c>
      <c r="H238" s="5">
        <f t="shared" si="26"/>
        <v>0</v>
      </c>
      <c r="I238" s="3">
        <v>0</v>
      </c>
      <c r="J238" s="5">
        <f t="shared" si="27"/>
        <v>0</v>
      </c>
      <c r="K238" s="3">
        <v>0</v>
      </c>
      <c r="L238" s="5">
        <f t="shared" si="28"/>
        <v>0</v>
      </c>
      <c r="M238" s="5">
        <f>SUM(E238+G238+I238+K238)</f>
        <v>4</v>
      </c>
    </row>
    <row r="239" spans="1:13">
      <c r="A239" s="27"/>
      <c r="B239" s="30" t="s">
        <v>62</v>
      </c>
      <c r="C239" s="26">
        <f>SUM(F239,H239,J239,L239)</f>
        <v>176</v>
      </c>
      <c r="D239" s="26"/>
      <c r="E239" s="26">
        <v>3</v>
      </c>
      <c r="F239" s="26">
        <f t="shared" si="25"/>
        <v>12</v>
      </c>
      <c r="G239" s="30">
        <v>6</v>
      </c>
      <c r="H239" s="26">
        <f t="shared" si="26"/>
        <v>24</v>
      </c>
      <c r="I239" s="30">
        <v>8</v>
      </c>
      <c r="J239" s="26">
        <f t="shared" si="27"/>
        <v>32</v>
      </c>
      <c r="K239" s="30">
        <v>12</v>
      </c>
      <c r="L239" s="26">
        <f t="shared" si="28"/>
        <v>108</v>
      </c>
      <c r="M239" s="26">
        <f>SUM(E239,G239,I239,K239)</f>
        <v>29</v>
      </c>
    </row>
    <row r="240" spans="1:13">
      <c r="A240" s="9"/>
      <c r="B240" s="10" t="s">
        <v>63</v>
      </c>
      <c r="C240" s="3">
        <f>SUM(F240,H240,J240,L240)</f>
        <v>226.8</v>
      </c>
      <c r="D240" s="3"/>
      <c r="E240" s="7">
        <v>1.7</v>
      </c>
      <c r="F240" s="3">
        <f t="shared" si="25"/>
        <v>6.8</v>
      </c>
      <c r="G240" s="3">
        <v>7</v>
      </c>
      <c r="H240" s="3">
        <f t="shared" si="26"/>
        <v>28</v>
      </c>
      <c r="I240" s="3">
        <v>7.5</v>
      </c>
      <c r="J240" s="3">
        <f t="shared" si="27"/>
        <v>30</v>
      </c>
      <c r="K240" s="3">
        <v>18</v>
      </c>
      <c r="L240" s="3">
        <f t="shared" si="28"/>
        <v>162</v>
      </c>
      <c r="M240" s="3">
        <f>SUM(E240,G240,I240,K240)</f>
        <v>34.200000000000003</v>
      </c>
    </row>
    <row r="241" spans="1:13">
      <c r="A241" s="27"/>
      <c r="B241" s="31" t="s">
        <v>36</v>
      </c>
      <c r="C241" s="29">
        <f>SUM(F241,H241,J241,L241)</f>
        <v>71.5</v>
      </c>
      <c r="D241" s="29"/>
      <c r="E241" s="32">
        <v>7.6</v>
      </c>
      <c r="F241" s="29">
        <f t="shared" si="25"/>
        <v>30.4</v>
      </c>
      <c r="G241" s="29">
        <v>8.6</v>
      </c>
      <c r="H241" s="29">
        <f t="shared" si="26"/>
        <v>34.4</v>
      </c>
      <c r="I241" s="29">
        <v>1</v>
      </c>
      <c r="J241" s="29">
        <f t="shared" si="27"/>
        <v>4</v>
      </c>
      <c r="K241" s="29">
        <v>0.3</v>
      </c>
      <c r="L241" s="29">
        <f t="shared" si="28"/>
        <v>2.6999999999999997</v>
      </c>
      <c r="M241" s="29">
        <f>SUM(E241,G241,I241,K241)</f>
        <v>17.5</v>
      </c>
    </row>
    <row r="242" spans="1:13">
      <c r="A242" s="9" t="s">
        <v>64</v>
      </c>
      <c r="B242" s="10"/>
      <c r="C242" s="3">
        <f>SUM(C241,C235,C236,C237,C238,C239,C240)</f>
        <v>1084.3</v>
      </c>
      <c r="D242" s="3"/>
      <c r="E242" s="7"/>
      <c r="F242" s="3"/>
      <c r="G242" s="3"/>
      <c r="H242" s="3"/>
      <c r="I242" s="3"/>
      <c r="J242" s="3"/>
      <c r="K242" s="3"/>
      <c r="L242" s="3"/>
      <c r="M242" s="3"/>
    </row>
    <row r="243" spans="1:13">
      <c r="A243" s="27" t="s">
        <v>22</v>
      </c>
      <c r="B243" s="31" t="s">
        <v>17</v>
      </c>
      <c r="C243" s="29">
        <f>SUM(F243+H243+J243+L243)</f>
        <v>364.5</v>
      </c>
      <c r="D243" s="29">
        <v>0.59</v>
      </c>
      <c r="E243" s="32">
        <v>33</v>
      </c>
      <c r="F243" s="29">
        <f>SUM(E243*4)</f>
        <v>132</v>
      </c>
      <c r="G243" s="29">
        <v>55</v>
      </c>
      <c r="H243" s="33">
        <f>SUM(G243*4)</f>
        <v>220</v>
      </c>
      <c r="I243" s="29">
        <v>2</v>
      </c>
      <c r="J243" s="33">
        <f>SUM(I243*4)</f>
        <v>8</v>
      </c>
      <c r="K243" s="29">
        <v>0.5</v>
      </c>
      <c r="L243" s="33">
        <f>SUM(K243*9)</f>
        <v>4.5</v>
      </c>
      <c r="M243" s="33">
        <f>SUM(E243+G243+I243+K243)</f>
        <v>90.5</v>
      </c>
    </row>
    <row r="244" spans="1:13">
      <c r="A244" s="9"/>
      <c r="B244" s="10" t="s">
        <v>18</v>
      </c>
      <c r="C244" s="3">
        <f>SUM(F244+H244+J244+L244)</f>
        <v>425</v>
      </c>
      <c r="D244" s="3"/>
      <c r="E244" s="7">
        <v>1.5</v>
      </c>
      <c r="F244" s="3">
        <f>SUM(E244*4)</f>
        <v>6</v>
      </c>
      <c r="G244" s="3">
        <v>8</v>
      </c>
      <c r="H244" s="3">
        <f>SUM(G244*4)</f>
        <v>32</v>
      </c>
      <c r="I244" s="3">
        <v>9</v>
      </c>
      <c r="J244" s="5">
        <f>SUM(I244*4)</f>
        <v>36</v>
      </c>
      <c r="K244" s="3">
        <v>39</v>
      </c>
      <c r="L244" s="3">
        <f>SUM(K244*9)</f>
        <v>351</v>
      </c>
      <c r="M244" s="3">
        <f>SUM(E244+G244+I244+K244)</f>
        <v>57.5</v>
      </c>
    </row>
    <row r="245" spans="1:13">
      <c r="A245" s="27"/>
      <c r="B245" s="31" t="s">
        <v>21</v>
      </c>
      <c r="C245" s="29">
        <f>SUM(F245+H245+J245+L245)</f>
        <v>468</v>
      </c>
      <c r="D245" s="29"/>
      <c r="E245" s="32">
        <v>24</v>
      </c>
      <c r="F245" s="29">
        <f>SUM(E245*4)</f>
        <v>96</v>
      </c>
      <c r="G245" s="29">
        <v>58</v>
      </c>
      <c r="H245" s="29">
        <f>SUM(G245*4)</f>
        <v>232</v>
      </c>
      <c r="I245" s="29">
        <v>8</v>
      </c>
      <c r="J245" s="29">
        <f>SUM(I245*4)</f>
        <v>32</v>
      </c>
      <c r="K245" s="29">
        <v>12</v>
      </c>
      <c r="L245" s="29">
        <f>SUM(K245*9)</f>
        <v>108</v>
      </c>
      <c r="M245" s="29">
        <f>SUM(E245+G245+I245+K245)</f>
        <v>102</v>
      </c>
    </row>
    <row r="246" spans="1:13">
      <c r="A246" s="9"/>
      <c r="B246" s="21" t="s">
        <v>43</v>
      </c>
      <c r="C246">
        <f>SUM(F246,H246,J246,L246)</f>
        <v>264</v>
      </c>
      <c r="D246" s="3"/>
      <c r="E246" s="23">
        <v>26</v>
      </c>
      <c r="F246" s="23">
        <f>SUM(E246*4)</f>
        <v>104</v>
      </c>
      <c r="G246" s="23">
        <v>25</v>
      </c>
      <c r="H246" s="23">
        <f>SUM(G246*4)</f>
        <v>100</v>
      </c>
      <c r="I246" s="23">
        <v>6</v>
      </c>
      <c r="J246" s="23">
        <f>SUM(I246*4)</f>
        <v>24</v>
      </c>
      <c r="K246" s="23">
        <v>4</v>
      </c>
      <c r="L246">
        <f>SUM(K246*9)</f>
        <v>36</v>
      </c>
      <c r="M246">
        <f>SUM(E246,G246,I246,K246)</f>
        <v>61</v>
      </c>
    </row>
    <row r="247" spans="1:13">
      <c r="A247" s="27" t="s">
        <v>65</v>
      </c>
      <c r="B247" s="31"/>
      <c r="C247" s="29">
        <f>SUM(C243:C246)</f>
        <v>1521.5</v>
      </c>
      <c r="D247" s="29"/>
      <c r="E247" s="32"/>
      <c r="F247" s="29"/>
      <c r="G247" s="29"/>
      <c r="H247" s="29"/>
      <c r="I247" s="29"/>
      <c r="J247" s="29"/>
      <c r="K247" s="29"/>
      <c r="L247" s="29"/>
      <c r="M247" s="29"/>
    </row>
    <row r="248" spans="1:13">
      <c r="A248" s="9" t="s">
        <v>27</v>
      </c>
      <c r="B248" s="10" t="s">
        <v>45</v>
      </c>
      <c r="C248" s="3">
        <f>SUM(F248,H248,J248,L248)</f>
        <v>238.3</v>
      </c>
      <c r="D248" s="3"/>
      <c r="E248" s="7">
        <v>15</v>
      </c>
      <c r="F248" s="3">
        <f>SUM(E248*4)</f>
        <v>60</v>
      </c>
      <c r="G248" s="3">
        <v>37</v>
      </c>
      <c r="H248" s="3">
        <f>SUM(G248*4)</f>
        <v>148</v>
      </c>
      <c r="I248" s="3">
        <v>6</v>
      </c>
      <c r="J248" s="3">
        <f>SUM(I248*4)</f>
        <v>24</v>
      </c>
      <c r="K248" s="3">
        <v>0.7</v>
      </c>
      <c r="L248" s="3">
        <f>SUM(K248*9)</f>
        <v>6.3</v>
      </c>
      <c r="M248" s="3">
        <f>SUM(E248,G248,I248,K248)</f>
        <v>58.7</v>
      </c>
    </row>
    <row r="249" spans="1:13">
      <c r="A249" s="27"/>
      <c r="B249" s="31" t="s">
        <v>66</v>
      </c>
      <c r="C249" s="29">
        <f>SUM(F249,I249,I249,H249,J249,L249)</f>
        <v>247.5</v>
      </c>
      <c r="D249" s="29"/>
      <c r="E249" s="32">
        <v>0</v>
      </c>
      <c r="F249" s="29">
        <v>0</v>
      </c>
      <c r="G249" s="29">
        <v>39</v>
      </c>
      <c r="H249" s="29">
        <f>SUM(G249*4)</f>
        <v>156</v>
      </c>
      <c r="I249" s="29">
        <v>13</v>
      </c>
      <c r="J249" s="29">
        <f>SUM(I249*4)</f>
        <v>52</v>
      </c>
      <c r="K249" s="29">
        <v>1.5</v>
      </c>
      <c r="L249" s="29">
        <f>SUM(K249*9)</f>
        <v>13.5</v>
      </c>
      <c r="M249" s="29">
        <f>SUM(E249,H249,H249,G249,I249,K249)</f>
        <v>365.5</v>
      </c>
    </row>
    <row r="250" spans="1:13">
      <c r="A250" s="9"/>
      <c r="B250" s="10" t="s">
        <v>50</v>
      </c>
      <c r="C250" s="3">
        <f>SUM(F250,H250,J250,L250)</f>
        <v>84.9</v>
      </c>
      <c r="D250" s="3"/>
      <c r="E250" s="7">
        <v>0</v>
      </c>
      <c r="F250" s="3">
        <f>SUM(E250*4)</f>
        <v>0</v>
      </c>
      <c r="G250" s="3">
        <v>18</v>
      </c>
      <c r="H250" s="3">
        <f>SUM(G250*4)</f>
        <v>72</v>
      </c>
      <c r="I250" s="3">
        <v>3</v>
      </c>
      <c r="J250" s="3">
        <f>SUM(I250*4)</f>
        <v>12</v>
      </c>
      <c r="K250" s="3">
        <v>0.1</v>
      </c>
      <c r="L250" s="3">
        <f>SUM(K250*9)</f>
        <v>0.9</v>
      </c>
      <c r="M250" s="3">
        <f>SUM(E250,G250,I250,K250)</f>
        <v>21.1</v>
      </c>
    </row>
    <row r="251" spans="1:13">
      <c r="A251" s="27"/>
      <c r="B251" s="31" t="s">
        <v>58</v>
      </c>
      <c r="C251" s="29">
        <f>SUM(F251,H251,J251,L251)</f>
        <v>261.10000000000002</v>
      </c>
      <c r="D251" s="29"/>
      <c r="E251" s="32">
        <v>0.1</v>
      </c>
      <c r="F251" s="29">
        <f>SUM(E251*4)</f>
        <v>0.4</v>
      </c>
      <c r="G251" s="29">
        <v>0.8</v>
      </c>
      <c r="H251" s="29">
        <f>SUM(G251*4)</f>
        <v>3.2</v>
      </c>
      <c r="I251" s="29">
        <v>16</v>
      </c>
      <c r="J251" s="29">
        <f>SUM(I251*4)</f>
        <v>64</v>
      </c>
      <c r="K251" s="29">
        <v>21.5</v>
      </c>
      <c r="L251" s="29">
        <f>SUM(K251*9)</f>
        <v>193.5</v>
      </c>
      <c r="M251" s="29">
        <f>SUM(E251,G251,I251,K251)</f>
        <v>38.4</v>
      </c>
    </row>
    <row r="252" spans="1:13">
      <c r="A252" s="9"/>
      <c r="B252" s="23" t="s">
        <v>49</v>
      </c>
      <c r="C252">
        <f>SUM(F252,H252,J252,M252,M252,L252)</f>
        <v>331</v>
      </c>
      <c r="D252" s="3"/>
      <c r="E252" s="23">
        <v>19</v>
      </c>
      <c r="F252">
        <f>SUM(E252*4)</f>
        <v>76</v>
      </c>
      <c r="G252" s="23">
        <v>25</v>
      </c>
      <c r="H252">
        <f>SUM(G252*4)</f>
        <v>100</v>
      </c>
      <c r="I252" s="23">
        <v>2</v>
      </c>
      <c r="J252">
        <f>SUM(I252*4)</f>
        <v>8</v>
      </c>
      <c r="K252" s="23">
        <v>5</v>
      </c>
      <c r="L252">
        <f>SUM(K252*9)</f>
        <v>45</v>
      </c>
      <c r="M252">
        <f>SUM(E252,G252,I252,K252)</f>
        <v>51</v>
      </c>
    </row>
    <row r="253" spans="1:13">
      <c r="A253" s="27" t="s">
        <v>47</v>
      </c>
      <c r="B253" s="31"/>
      <c r="C253" s="29">
        <f>SUM(C248,C249,C250,C251,C252)</f>
        <v>1162.8000000000002</v>
      </c>
      <c r="D253" s="29"/>
      <c r="E253" s="32"/>
      <c r="F253" s="29"/>
      <c r="G253" s="29"/>
      <c r="H253" s="29"/>
      <c r="I253" s="29"/>
      <c r="J253" s="29"/>
      <c r="K253" s="29"/>
      <c r="L253" s="29"/>
      <c r="M253" s="29"/>
    </row>
    <row r="254" spans="1:13" ht="18.75">
      <c r="A254" s="9" t="s">
        <v>68</v>
      </c>
      <c r="B254" s="10"/>
      <c r="C254" s="4">
        <f>SUM(C242,C247,C253)</f>
        <v>3768.6000000000004</v>
      </c>
      <c r="D254" s="4"/>
      <c r="E254" s="7">
        <f t="shared" ref="E254:M254" si="29">SUM(E235:E252)</f>
        <v>167.9</v>
      </c>
      <c r="F254" s="3">
        <f t="shared" si="29"/>
        <v>671.6</v>
      </c>
      <c r="G254" s="3">
        <f t="shared" si="29"/>
        <v>352.40000000000003</v>
      </c>
      <c r="H254" s="3">
        <f t="shared" si="29"/>
        <v>1409.6000000000001</v>
      </c>
      <c r="I254" s="3">
        <f t="shared" si="29"/>
        <v>88.5</v>
      </c>
      <c r="J254" s="3">
        <f t="shared" si="29"/>
        <v>354</v>
      </c>
      <c r="K254" s="3">
        <f t="shared" si="29"/>
        <v>122.6</v>
      </c>
      <c r="L254" s="3">
        <f t="shared" si="29"/>
        <v>1103.4000000000001</v>
      </c>
      <c r="M254" s="4">
        <f t="shared" si="29"/>
        <v>1043.4000000000001</v>
      </c>
    </row>
    <row r="255" spans="1:13">
      <c r="A255" s="27" t="s">
        <v>15</v>
      </c>
      <c r="B255" s="31"/>
      <c r="C255" s="29"/>
      <c r="D255" s="29"/>
      <c r="E255" s="32"/>
      <c r="F255" s="29">
        <f>SUM(F254/(C254/100))</f>
        <v>17.82094146367351</v>
      </c>
      <c r="G255" s="29"/>
      <c r="H255" s="29">
        <f>SUM(H254/(C254/100))</f>
        <v>37.403810433582763</v>
      </c>
      <c r="I255" s="29"/>
      <c r="J255" s="26"/>
      <c r="K255" s="29"/>
      <c r="L255" s="26"/>
      <c r="M255" s="26"/>
    </row>
    <row r="256" spans="1:13">
      <c r="A256" s="66" t="s">
        <v>146</v>
      </c>
    </row>
    <row r="257" spans="1:13">
      <c r="A257" s="9" t="s">
        <v>26</v>
      </c>
      <c r="B257" s="23" t="s">
        <v>49</v>
      </c>
      <c r="C257">
        <f>SUM(F257,H257,J257,M257,M257,L257)</f>
        <v>331</v>
      </c>
      <c r="D257" s="3"/>
      <c r="E257" s="23">
        <v>19</v>
      </c>
      <c r="F257">
        <f>SUM(E257*4)</f>
        <v>76</v>
      </c>
      <c r="G257" s="23">
        <v>25</v>
      </c>
      <c r="H257">
        <f>SUM(G257*4)</f>
        <v>100</v>
      </c>
      <c r="I257" s="23">
        <v>2</v>
      </c>
      <c r="J257">
        <f>SUM(I257*4)</f>
        <v>8</v>
      </c>
      <c r="K257" s="23">
        <v>5</v>
      </c>
      <c r="L257">
        <f>SUM(K257*9)</f>
        <v>45</v>
      </c>
      <c r="M257">
        <f>SUM(E257,G257,I257,K257)</f>
        <v>51</v>
      </c>
    </row>
    <row r="258" spans="1:13">
      <c r="A258" s="27"/>
      <c r="B258" s="31" t="s">
        <v>17</v>
      </c>
      <c r="C258" s="29">
        <f>SUM(F258+H258+J258+L258)</f>
        <v>364.5</v>
      </c>
      <c r="D258" s="29">
        <v>0.59</v>
      </c>
      <c r="E258" s="32">
        <v>33</v>
      </c>
      <c r="F258" s="29">
        <f>SUM(E258*4)</f>
        <v>132</v>
      </c>
      <c r="G258" s="29">
        <v>55</v>
      </c>
      <c r="H258" s="33">
        <f>SUM(G258*4)</f>
        <v>220</v>
      </c>
      <c r="I258" s="29">
        <v>2</v>
      </c>
      <c r="J258" s="33">
        <f>SUM(I258*4)</f>
        <v>8</v>
      </c>
      <c r="K258" s="29">
        <v>0.5</v>
      </c>
      <c r="L258" s="33">
        <f>SUM(K258*9)</f>
        <v>4.5</v>
      </c>
      <c r="M258" s="33">
        <f>SUM(E258+G258+I258+K258)</f>
        <v>90.5</v>
      </c>
    </row>
    <row r="259" spans="1:13">
      <c r="A259" s="9"/>
      <c r="B259" s="18" t="s">
        <v>19</v>
      </c>
      <c r="C259" s="20">
        <f>SUM(F259+H259+J259+L259)</f>
        <v>104</v>
      </c>
      <c r="E259" s="19">
        <v>13</v>
      </c>
      <c r="F259" s="20">
        <f>SUM(E259*4)</f>
        <v>52</v>
      </c>
      <c r="G259" s="20">
        <v>13</v>
      </c>
      <c r="H259" s="20">
        <f>SUM(G259*4)</f>
        <v>52</v>
      </c>
      <c r="I259" s="20">
        <v>0</v>
      </c>
      <c r="J259" s="20">
        <f>SUM(I259*4)</f>
        <v>0</v>
      </c>
      <c r="K259" s="20">
        <v>0</v>
      </c>
      <c r="L259" s="20">
        <f>SUM(K259*9)</f>
        <v>0</v>
      </c>
      <c r="M259" s="20">
        <f>SUM(E259+G259+I259+K259)</f>
        <v>26</v>
      </c>
    </row>
    <row r="260" spans="1:13">
      <c r="A260" s="27"/>
      <c r="B260" s="31" t="s">
        <v>50</v>
      </c>
      <c r="C260" s="29">
        <f>SUM(F260,H260,J260,L260)</f>
        <v>84.9</v>
      </c>
      <c r="D260" s="29"/>
      <c r="E260" s="32">
        <v>0</v>
      </c>
      <c r="F260" s="29">
        <f>SUM(E260*4)</f>
        <v>0</v>
      </c>
      <c r="G260" s="29">
        <v>18</v>
      </c>
      <c r="H260" s="29">
        <f>SUM(G260*4)</f>
        <v>72</v>
      </c>
      <c r="I260" s="29">
        <v>3</v>
      </c>
      <c r="J260" s="29">
        <f>SUM(I260*4)</f>
        <v>12</v>
      </c>
      <c r="K260" s="29">
        <v>0.1</v>
      </c>
      <c r="L260" s="29">
        <f>SUM(K260*9)</f>
        <v>0.9</v>
      </c>
      <c r="M260" s="29">
        <f>SUM(E260,G260,I260,K260)</f>
        <v>21.1</v>
      </c>
    </row>
    <row r="261" spans="1:13">
      <c r="A261" s="9" t="s">
        <v>51</v>
      </c>
      <c r="B261" s="10"/>
      <c r="C261" s="3">
        <f>SUM(C256:C260)</f>
        <v>884.4</v>
      </c>
      <c r="D261" s="3"/>
      <c r="E261" s="7"/>
      <c r="F261" s="3"/>
      <c r="G261" s="3"/>
      <c r="H261" s="3"/>
      <c r="I261" s="3"/>
      <c r="J261" s="3"/>
      <c r="K261" s="3"/>
      <c r="L261" s="3"/>
      <c r="M261" s="3"/>
    </row>
    <row r="262" spans="1:13">
      <c r="A262" s="27" t="s">
        <v>22</v>
      </c>
      <c r="B262" s="31" t="s">
        <v>72</v>
      </c>
      <c r="C262" s="29">
        <f>SUM(F262,H262,J262,L262)</f>
        <v>416</v>
      </c>
      <c r="D262" s="29"/>
      <c r="E262" s="32">
        <v>23</v>
      </c>
      <c r="F262" s="29">
        <f>SUM(E262*4)</f>
        <v>92</v>
      </c>
      <c r="G262" s="29">
        <v>65</v>
      </c>
      <c r="H262" s="29">
        <f>SUM(G262*4)</f>
        <v>260</v>
      </c>
      <c r="I262" s="29">
        <v>7</v>
      </c>
      <c r="J262" s="29">
        <f>SUM(I262*4)</f>
        <v>28</v>
      </c>
      <c r="K262" s="29">
        <v>4</v>
      </c>
      <c r="L262" s="29">
        <f>SUM(K262*9)</f>
        <v>36</v>
      </c>
      <c r="M262" s="29">
        <f>SUM(E262,G262,J262,J262,I262,K262)</f>
        <v>155</v>
      </c>
    </row>
    <row r="263" spans="1:13">
      <c r="A263" s="9"/>
      <c r="B263" s="23" t="s">
        <v>73</v>
      </c>
      <c r="C263">
        <f>SUM(F263,H263,J263,L263)</f>
        <v>144</v>
      </c>
      <c r="E263" s="23">
        <v>16</v>
      </c>
      <c r="F263">
        <f>SUM(E263*4)</f>
        <v>64</v>
      </c>
      <c r="G263" s="23">
        <v>20</v>
      </c>
      <c r="H263">
        <f>SUM(G263*4)</f>
        <v>80</v>
      </c>
      <c r="I263" s="23">
        <v>0</v>
      </c>
      <c r="J263" s="23">
        <v>0</v>
      </c>
      <c r="K263" s="23">
        <v>0</v>
      </c>
      <c r="L263" s="23">
        <v>0</v>
      </c>
      <c r="M263">
        <f>SUM(E263,G263,I263,K263)</f>
        <v>36</v>
      </c>
    </row>
    <row r="264" spans="1:13">
      <c r="A264" s="27"/>
      <c r="B264" s="28" t="s">
        <v>43</v>
      </c>
      <c r="C264" s="26">
        <f>SUM(F264,H264,J264,L264)</f>
        <v>264</v>
      </c>
      <c r="D264" s="29"/>
      <c r="E264" s="30">
        <v>26</v>
      </c>
      <c r="F264" s="30">
        <f>SUM(E264*4)</f>
        <v>104</v>
      </c>
      <c r="G264" s="30">
        <v>25</v>
      </c>
      <c r="H264" s="30">
        <f>SUM(G264*4)</f>
        <v>100</v>
      </c>
      <c r="I264" s="30">
        <v>6</v>
      </c>
      <c r="J264" s="30">
        <f>SUM(I264*4)</f>
        <v>24</v>
      </c>
      <c r="K264" s="30">
        <v>4</v>
      </c>
      <c r="L264" s="26">
        <f>SUM(K264*9)</f>
        <v>36</v>
      </c>
      <c r="M264" s="26">
        <f>SUM(E264,G264,I264,K264)</f>
        <v>61</v>
      </c>
    </row>
    <row r="265" spans="1:13">
      <c r="A265" s="9" t="s">
        <v>74</v>
      </c>
      <c r="B265" s="10"/>
      <c r="C265" s="3">
        <f>SUM(C262:C264)</f>
        <v>824</v>
      </c>
      <c r="D265" s="3"/>
      <c r="E265" s="7"/>
      <c r="F265" s="3"/>
      <c r="G265" s="3"/>
      <c r="H265" s="3"/>
      <c r="I265" s="3"/>
      <c r="J265" s="3"/>
      <c r="K265" s="3"/>
      <c r="L265" s="3"/>
      <c r="M265" s="3"/>
    </row>
    <row r="266" spans="1:13">
      <c r="A266" s="27" t="s">
        <v>27</v>
      </c>
      <c r="B266" s="31" t="s">
        <v>56</v>
      </c>
      <c r="C266" s="29">
        <f>SUM(F266+H266+J266+L266)</f>
        <v>356</v>
      </c>
      <c r="D266" s="29">
        <v>1.0900000000000001</v>
      </c>
      <c r="E266" s="32">
        <v>4</v>
      </c>
      <c r="F266" s="29">
        <f>SUM(E266*4)</f>
        <v>16</v>
      </c>
      <c r="G266" s="29">
        <v>68</v>
      </c>
      <c r="H266" s="33">
        <f>SUM(G266*4)</f>
        <v>272</v>
      </c>
      <c r="I266" s="29">
        <v>8</v>
      </c>
      <c r="J266" s="33">
        <f>SUM(I266*4)</f>
        <v>32</v>
      </c>
      <c r="K266" s="29">
        <v>4</v>
      </c>
      <c r="L266" s="33">
        <f>SUM(K266*9)</f>
        <v>36</v>
      </c>
      <c r="M266" s="33">
        <f>SUM(E266+G266+I266+K266)</f>
        <v>84</v>
      </c>
    </row>
    <row r="267" spans="1:13">
      <c r="A267" s="9"/>
      <c r="B267" s="10" t="s">
        <v>45</v>
      </c>
      <c r="C267" s="3">
        <f>SUM(F267,H267,J267,L267)</f>
        <v>238.3</v>
      </c>
      <c r="D267" s="3"/>
      <c r="E267" s="7">
        <v>15</v>
      </c>
      <c r="F267" s="3">
        <f>SUM(E267*4)</f>
        <v>60</v>
      </c>
      <c r="G267" s="3">
        <v>37</v>
      </c>
      <c r="H267" s="3">
        <f>SUM(G267*4)</f>
        <v>148</v>
      </c>
      <c r="I267" s="3">
        <v>6</v>
      </c>
      <c r="J267" s="3">
        <f>SUM(I267*4)</f>
        <v>24</v>
      </c>
      <c r="K267" s="3">
        <v>0.7</v>
      </c>
      <c r="L267" s="3">
        <f>SUM(K267*9)</f>
        <v>6.3</v>
      </c>
      <c r="M267" s="3">
        <f>SUM(E267,G267,I267,K267)</f>
        <v>58.7</v>
      </c>
    </row>
    <row r="268" spans="1:13">
      <c r="A268" s="27"/>
      <c r="B268" s="31" t="s">
        <v>58</v>
      </c>
      <c r="C268" s="29">
        <f>SUM(F268,H268,J268,L268)</f>
        <v>261.10000000000002</v>
      </c>
      <c r="D268" s="29"/>
      <c r="E268" s="32">
        <v>0.1</v>
      </c>
      <c r="F268" s="29">
        <f>SUM(E268*4)</f>
        <v>0.4</v>
      </c>
      <c r="G268" s="29">
        <v>0.8</v>
      </c>
      <c r="H268" s="29">
        <f>SUM(G268*4)</f>
        <v>3.2</v>
      </c>
      <c r="I268" s="29">
        <v>16</v>
      </c>
      <c r="J268" s="29">
        <f>SUM(I268*4)</f>
        <v>64</v>
      </c>
      <c r="K268" s="29">
        <v>21.5</v>
      </c>
      <c r="L268" s="29">
        <f>SUM(K268*9)</f>
        <v>193.5</v>
      </c>
      <c r="M268" s="29">
        <f>SUM(E268,G268,I268,K268)</f>
        <v>38.4</v>
      </c>
    </row>
    <row r="269" spans="1:13">
      <c r="A269" s="9"/>
      <c r="B269" s="23" t="s">
        <v>49</v>
      </c>
      <c r="C269">
        <f>SUM(F269,H269,J269,M269,M269,L269)</f>
        <v>331</v>
      </c>
      <c r="D269" s="3"/>
      <c r="E269" s="23">
        <v>19</v>
      </c>
      <c r="F269">
        <f>SUM(E269*4)</f>
        <v>76</v>
      </c>
      <c r="G269" s="23">
        <v>25</v>
      </c>
      <c r="H269">
        <f>SUM(G269*4)</f>
        <v>100</v>
      </c>
      <c r="I269" s="23">
        <v>2</v>
      </c>
      <c r="J269">
        <f>SUM(I269*4)</f>
        <v>8</v>
      </c>
      <c r="K269" s="23">
        <v>5</v>
      </c>
      <c r="L269">
        <f>SUM(K269*9)</f>
        <v>45</v>
      </c>
      <c r="M269">
        <f>SUM(E269,G269,I269,K269)</f>
        <v>51</v>
      </c>
    </row>
    <row r="270" spans="1:13">
      <c r="A270" s="26"/>
      <c r="B270" s="30" t="s">
        <v>113</v>
      </c>
      <c r="C270" s="26">
        <f>SUM(F270,H270,J270,L270)</f>
        <v>165</v>
      </c>
      <c r="D270" s="26"/>
      <c r="E270" s="30">
        <v>0</v>
      </c>
      <c r="F270" s="30">
        <v>0</v>
      </c>
      <c r="G270" s="30">
        <v>0</v>
      </c>
      <c r="H270" s="30">
        <f>SUM(G270*4)</f>
        <v>0</v>
      </c>
      <c r="I270" s="30">
        <v>39</v>
      </c>
      <c r="J270" s="30">
        <f>SUM(I270*4)</f>
        <v>156</v>
      </c>
      <c r="K270" s="30">
        <v>1</v>
      </c>
      <c r="L270" s="30">
        <f>SUM(K270*9)</f>
        <v>9</v>
      </c>
      <c r="M270" s="26">
        <f>SUM(E270,G270,I270,K270)</f>
        <v>40</v>
      </c>
    </row>
    <row r="271" spans="1:13">
      <c r="A271" s="9" t="s">
        <v>75</v>
      </c>
      <c r="B271" s="10"/>
      <c r="C271" s="3">
        <f>SUM(C266:C270)</f>
        <v>1351.4</v>
      </c>
      <c r="D271" s="3"/>
      <c r="E271" s="7"/>
      <c r="F271" s="3"/>
      <c r="G271" s="3"/>
      <c r="H271" s="3"/>
      <c r="I271" s="3"/>
      <c r="J271" s="3"/>
      <c r="K271" s="3"/>
      <c r="L271" s="3"/>
      <c r="M271" s="3"/>
    </row>
    <row r="272" spans="1:13">
      <c r="A272" s="27" t="s">
        <v>84</v>
      </c>
      <c r="B272" s="31"/>
      <c r="C272" s="29">
        <f>SUM(C261,C265,C271)</f>
        <v>3059.8</v>
      </c>
      <c r="D272" s="29"/>
      <c r="E272" s="32">
        <f>SUM(E252:E270)</f>
        <v>355</v>
      </c>
      <c r="F272" s="29">
        <f>SUM(F253:F269)</f>
        <v>1361.8209414636735</v>
      </c>
      <c r="G272" s="29">
        <f>SUM(G253:G270)</f>
        <v>704.2</v>
      </c>
      <c r="H272" s="29">
        <f>SUM(H252:H269)</f>
        <v>2954.2038104335825</v>
      </c>
      <c r="I272" s="29">
        <f>SUM(I253:I270)</f>
        <v>179.5</v>
      </c>
      <c r="J272" s="29">
        <f>SUM(J252:J269)</f>
        <v>570</v>
      </c>
      <c r="K272" s="29">
        <f>SUM(K253:K270)</f>
        <v>168.39999999999998</v>
      </c>
      <c r="L272" s="29">
        <f>SUM(L252:L269)</f>
        <v>1551.6000000000001</v>
      </c>
      <c r="M272" s="29">
        <f>SUM(M253:M269)</f>
        <v>1716.1000000000001</v>
      </c>
    </row>
    <row r="273" spans="1:13">
      <c r="A273" s="9" t="s">
        <v>15</v>
      </c>
      <c r="B273" s="10"/>
      <c r="C273" s="3"/>
      <c r="D273" s="3"/>
      <c r="E273" s="7"/>
      <c r="F273" s="3">
        <f>SUM(F272/(C272/100))</f>
        <v>44.506861280595899</v>
      </c>
      <c r="G273" s="3"/>
      <c r="H273" s="3">
        <f>SUM(H272/(C272/100))</f>
        <v>96.548918570938696</v>
      </c>
      <c r="I273" s="3"/>
      <c r="K273" s="3"/>
    </row>
    <row r="274" spans="1:13">
      <c r="A274" s="27"/>
      <c r="B274" s="31"/>
      <c r="C274" s="29"/>
      <c r="D274" s="29"/>
      <c r="E274" s="32"/>
      <c r="F274" s="29"/>
      <c r="G274" s="29"/>
      <c r="H274" s="29">
        <f>SUM(F273+H273)</f>
        <v>141.0557798515346</v>
      </c>
      <c r="I274" s="29"/>
      <c r="J274" s="29">
        <f>SUM(J272/(C272/100))</f>
        <v>18.628668540427476</v>
      </c>
      <c r="K274" s="29"/>
      <c r="L274" s="29">
        <f>SUM(L272/(C272/100))</f>
        <v>50.70919667952154</v>
      </c>
      <c r="M274" s="29"/>
    </row>
    <row r="278" spans="1:13" ht="15.75" thickBot="1"/>
    <row r="279" spans="1:13" ht="16.5" thickBot="1">
      <c r="A279" s="41" t="s">
        <v>1</v>
      </c>
      <c r="B279" s="42" t="s">
        <v>2</v>
      </c>
      <c r="C279" s="43" t="s">
        <v>11</v>
      </c>
      <c r="D279" s="43" t="s">
        <v>13</v>
      </c>
      <c r="E279" s="44" t="s">
        <v>7</v>
      </c>
      <c r="F279" s="43"/>
      <c r="G279" s="43" t="s">
        <v>4</v>
      </c>
      <c r="H279" s="45"/>
      <c r="I279" s="43" t="s">
        <v>8</v>
      </c>
      <c r="J279" s="43"/>
      <c r="K279" s="46" t="s">
        <v>9</v>
      </c>
      <c r="L279" s="43"/>
      <c r="M279" s="43" t="s">
        <v>160</v>
      </c>
    </row>
    <row r="280" spans="1:13" ht="16.5" thickBot="1">
      <c r="A280" s="47" t="s">
        <v>147</v>
      </c>
      <c r="B280" s="48"/>
      <c r="C280" s="49"/>
      <c r="D280" s="49"/>
      <c r="E280" s="50" t="s">
        <v>5</v>
      </c>
      <c r="F280" s="49" t="s">
        <v>6</v>
      </c>
      <c r="G280" s="49" t="s">
        <v>5</v>
      </c>
      <c r="H280" s="49" t="s">
        <v>6</v>
      </c>
      <c r="I280" s="49" t="s">
        <v>5</v>
      </c>
      <c r="J280" s="49" t="s">
        <v>6</v>
      </c>
      <c r="K280" s="49" t="s">
        <v>5</v>
      </c>
      <c r="L280" s="49" t="s">
        <v>6</v>
      </c>
      <c r="M280" s="49"/>
    </row>
    <row r="281" spans="1:13">
      <c r="A281" s="9" t="s">
        <v>3</v>
      </c>
      <c r="B281" s="23" t="s">
        <v>49</v>
      </c>
      <c r="C281">
        <f>SUM(F281,H281,J281,M281,M281,L281)</f>
        <v>331</v>
      </c>
      <c r="D281" s="3"/>
      <c r="E281" s="23">
        <v>19</v>
      </c>
      <c r="F281">
        <f>SUM(E281*4)</f>
        <v>76</v>
      </c>
      <c r="G281" s="23">
        <v>25</v>
      </c>
      <c r="H281">
        <f>SUM(G281*4)</f>
        <v>100</v>
      </c>
      <c r="I281" s="23">
        <v>2</v>
      </c>
      <c r="J281">
        <f>SUM(I281*4)</f>
        <v>8</v>
      </c>
      <c r="K281" s="23">
        <v>5</v>
      </c>
      <c r="L281">
        <f>SUM(K281*9)</f>
        <v>45</v>
      </c>
      <c r="M281">
        <f>SUM(E281,G281,I281,K281)</f>
        <v>51</v>
      </c>
    </row>
    <row r="282" spans="1:13">
      <c r="A282" s="27"/>
      <c r="B282" s="31" t="s">
        <v>35</v>
      </c>
      <c r="C282" s="29">
        <f>SUM(F282,H282,J282,L282)</f>
        <v>454.4</v>
      </c>
      <c r="D282" s="29"/>
      <c r="E282" s="32">
        <v>3.4</v>
      </c>
      <c r="F282" s="29">
        <f>SUM(E282*4)</f>
        <v>13.6</v>
      </c>
      <c r="G282" s="29">
        <v>14</v>
      </c>
      <c r="H282" s="29">
        <f>SUM(G282*4)</f>
        <v>56</v>
      </c>
      <c r="I282" s="29">
        <v>15.2</v>
      </c>
      <c r="J282" s="29">
        <f>SUM(I282*4)</f>
        <v>60.8</v>
      </c>
      <c r="K282" s="29">
        <v>36</v>
      </c>
      <c r="L282" s="29">
        <f>SUM(K282*9)</f>
        <v>324</v>
      </c>
      <c r="M282" s="29">
        <f>SUM(E282,G282,I282,K282)</f>
        <v>68.599999999999994</v>
      </c>
    </row>
    <row r="283" spans="1:13">
      <c r="A283" s="9"/>
      <c r="B283" s="10" t="s">
        <v>36</v>
      </c>
      <c r="C283" s="3">
        <f>SUM(F283,H283,J283,L283)</f>
        <v>71.5</v>
      </c>
      <c r="D283" s="3"/>
      <c r="E283" s="7">
        <v>7.6</v>
      </c>
      <c r="F283" s="3">
        <f>SUM(E283*4)</f>
        <v>30.4</v>
      </c>
      <c r="G283" s="3">
        <v>8.6</v>
      </c>
      <c r="H283" s="3">
        <f>SUM(G283*4)</f>
        <v>34.4</v>
      </c>
      <c r="I283" s="3">
        <v>1</v>
      </c>
      <c r="J283" s="3">
        <f>SUM(I283*4)</f>
        <v>4</v>
      </c>
      <c r="K283" s="3">
        <v>0.3</v>
      </c>
      <c r="L283" s="3">
        <f>SUM(K283*9)</f>
        <v>2.6999999999999997</v>
      </c>
      <c r="M283" s="3">
        <f>SUM(E283,G283,I283,K283)</f>
        <v>17.5</v>
      </c>
    </row>
    <row r="284" spans="1:13">
      <c r="A284" s="27"/>
      <c r="B284" s="30" t="s">
        <v>30</v>
      </c>
      <c r="C284" s="26">
        <f>SUM(F284,H284,J284,L284)</f>
        <v>288</v>
      </c>
      <c r="D284" s="26"/>
      <c r="E284" s="30">
        <v>32</v>
      </c>
      <c r="F284" s="26">
        <f>SUM(E284*4)</f>
        <v>128</v>
      </c>
      <c r="G284" s="30">
        <v>40</v>
      </c>
      <c r="H284" s="26">
        <f>SUM(G284*4)</f>
        <v>160</v>
      </c>
      <c r="I284" s="30">
        <v>0</v>
      </c>
      <c r="J284" s="30">
        <v>0</v>
      </c>
      <c r="K284" s="30">
        <v>0</v>
      </c>
      <c r="L284" s="30">
        <v>0</v>
      </c>
      <c r="M284" s="26">
        <f>SUM(E284,G284,I284,K284)</f>
        <v>72</v>
      </c>
    </row>
    <row r="285" spans="1:13">
      <c r="A285" s="9"/>
      <c r="B285" s="10" t="s">
        <v>18</v>
      </c>
      <c r="C285" s="3">
        <f>SUM(F285+H285+J285+L285)</f>
        <v>425</v>
      </c>
      <c r="D285" s="3"/>
      <c r="E285" s="7">
        <v>1.5</v>
      </c>
      <c r="F285" s="3">
        <f>SUM(E285*4)</f>
        <v>6</v>
      </c>
      <c r="G285" s="3">
        <v>8</v>
      </c>
      <c r="H285" s="3">
        <f>SUM(G285*4)</f>
        <v>32</v>
      </c>
      <c r="I285" s="3">
        <v>9</v>
      </c>
      <c r="J285" s="5">
        <f>SUM(I285*4)</f>
        <v>36</v>
      </c>
      <c r="K285" s="3">
        <v>39</v>
      </c>
      <c r="L285" s="3">
        <f>SUM(K285*9)</f>
        <v>351</v>
      </c>
      <c r="M285" s="3">
        <f>SUM(E285+G285+I285+K285)</f>
        <v>57.5</v>
      </c>
    </row>
    <row r="286" spans="1:13">
      <c r="A286" s="27" t="s">
        <v>37</v>
      </c>
      <c r="B286" s="31"/>
      <c r="C286" s="29">
        <f>SUM(C281,C282,C283,C284,C285)</f>
        <v>1569.9</v>
      </c>
      <c r="D286" s="29"/>
      <c r="E286" s="32"/>
      <c r="F286" s="29"/>
      <c r="G286" s="29"/>
      <c r="H286" s="29"/>
      <c r="I286" s="29"/>
      <c r="J286" s="29"/>
      <c r="K286" s="29"/>
      <c r="L286" s="29"/>
      <c r="M286" s="29"/>
    </row>
    <row r="287" spans="1:13">
      <c r="A287" s="27" t="s">
        <v>22</v>
      </c>
      <c r="B287" s="30" t="s">
        <v>28</v>
      </c>
      <c r="C287" s="26">
        <f t="shared" ref="C287:C292" si="30">SUM(F287,H287,J287,L287)</f>
        <v>352</v>
      </c>
      <c r="D287" s="26"/>
      <c r="E287" s="26">
        <v>6</v>
      </c>
      <c r="F287" s="26">
        <f t="shared" ref="F287:F292" si="31">SUM(E287*4)</f>
        <v>24</v>
      </c>
      <c r="G287" s="30">
        <v>12</v>
      </c>
      <c r="H287" s="26">
        <f t="shared" ref="H287:H292" si="32">SUM(G287*4)</f>
        <v>48</v>
      </c>
      <c r="I287" s="30">
        <v>16</v>
      </c>
      <c r="J287" s="26">
        <f>SUM(I287*4)</f>
        <v>64</v>
      </c>
      <c r="K287" s="30">
        <v>24</v>
      </c>
      <c r="L287" s="26">
        <f>SUM(K287*9)</f>
        <v>216</v>
      </c>
      <c r="M287" s="26">
        <f>SUM(E287,G287,I287,K287)</f>
        <v>58</v>
      </c>
    </row>
    <row r="288" spans="1:13">
      <c r="A288" s="9"/>
      <c r="B288" s="10" t="s">
        <v>39</v>
      </c>
      <c r="C288" s="3">
        <f t="shared" si="30"/>
        <v>138.4</v>
      </c>
      <c r="D288" s="3"/>
      <c r="E288" s="7">
        <v>17</v>
      </c>
      <c r="F288" s="3">
        <f t="shared" si="31"/>
        <v>68</v>
      </c>
      <c r="G288" s="3">
        <v>17</v>
      </c>
      <c r="H288" s="3">
        <f t="shared" si="32"/>
        <v>68</v>
      </c>
      <c r="I288" s="3">
        <v>0.6</v>
      </c>
      <c r="J288" s="3">
        <f>SUM(I288*4)</f>
        <v>2.4</v>
      </c>
      <c r="K288" s="3">
        <v>0</v>
      </c>
      <c r="L288" s="3">
        <v>0</v>
      </c>
      <c r="M288" s="3">
        <f>SUM(E288,G288,I288,K288)</f>
        <v>34.6</v>
      </c>
    </row>
    <row r="289" spans="1:13">
      <c r="A289" s="27"/>
      <c r="B289" s="31" t="s">
        <v>71</v>
      </c>
      <c r="C289" s="29">
        <f t="shared" si="30"/>
        <v>208</v>
      </c>
      <c r="D289" s="29"/>
      <c r="E289" s="32">
        <v>12</v>
      </c>
      <c r="F289" s="29">
        <f t="shared" si="31"/>
        <v>48</v>
      </c>
      <c r="G289" s="29">
        <v>32</v>
      </c>
      <c r="H289" s="29">
        <f t="shared" si="32"/>
        <v>128</v>
      </c>
      <c r="I289" s="29">
        <v>3.5</v>
      </c>
      <c r="J289" s="29">
        <f>SUM(I289*4)</f>
        <v>14</v>
      </c>
      <c r="K289" s="29">
        <v>2</v>
      </c>
      <c r="L289" s="29">
        <f>SUM(K289*9)</f>
        <v>18</v>
      </c>
      <c r="M289" s="29">
        <f>SUM(E289,G289,J289,J289,I289,K289)</f>
        <v>77.5</v>
      </c>
    </row>
    <row r="290" spans="1:13">
      <c r="A290" s="9"/>
      <c r="B290" s="10" t="s">
        <v>41</v>
      </c>
      <c r="C290" s="3">
        <f t="shared" si="30"/>
        <v>167</v>
      </c>
      <c r="D290" s="3"/>
      <c r="E290" s="7">
        <v>1</v>
      </c>
      <c r="F290" s="3">
        <f t="shared" si="31"/>
        <v>4</v>
      </c>
      <c r="G290" s="3">
        <v>30</v>
      </c>
      <c r="H290" s="3">
        <f t="shared" si="32"/>
        <v>120</v>
      </c>
      <c r="I290" s="3">
        <v>4</v>
      </c>
      <c r="J290" s="3">
        <f>SUM(I290*4)</f>
        <v>16</v>
      </c>
      <c r="K290" s="3">
        <v>3</v>
      </c>
      <c r="L290" s="3">
        <f>SUM(K290*9)</f>
        <v>27</v>
      </c>
      <c r="M290" s="3">
        <f>SUM(E290,G290,I290,K290)</f>
        <v>38</v>
      </c>
    </row>
    <row r="291" spans="1:13">
      <c r="A291" s="26"/>
      <c r="B291" s="28" t="s">
        <v>43</v>
      </c>
      <c r="C291" s="26">
        <f t="shared" si="30"/>
        <v>264</v>
      </c>
      <c r="D291" s="26"/>
      <c r="E291" s="30">
        <v>26</v>
      </c>
      <c r="F291" s="30">
        <f t="shared" si="31"/>
        <v>104</v>
      </c>
      <c r="G291" s="30">
        <v>25</v>
      </c>
      <c r="H291" s="30">
        <f t="shared" si="32"/>
        <v>100</v>
      </c>
      <c r="I291" s="30">
        <v>6</v>
      </c>
      <c r="J291" s="30">
        <f>SUM(I291*4)</f>
        <v>24</v>
      </c>
      <c r="K291" s="30">
        <v>4</v>
      </c>
      <c r="L291" s="26">
        <f>SUM(K291*9)</f>
        <v>36</v>
      </c>
      <c r="M291" s="26">
        <f>SUM(E291,G291,I291,K291)</f>
        <v>61</v>
      </c>
    </row>
    <row r="292" spans="1:13">
      <c r="B292" s="23" t="s">
        <v>73</v>
      </c>
      <c r="C292">
        <f t="shared" si="30"/>
        <v>144</v>
      </c>
      <c r="E292" s="23">
        <v>16</v>
      </c>
      <c r="F292">
        <f t="shared" si="31"/>
        <v>64</v>
      </c>
      <c r="G292" s="23">
        <v>20</v>
      </c>
      <c r="H292">
        <f t="shared" si="32"/>
        <v>80</v>
      </c>
      <c r="I292" s="23">
        <v>0</v>
      </c>
      <c r="J292" s="23">
        <v>0</v>
      </c>
      <c r="K292" s="23">
        <v>0</v>
      </c>
      <c r="L292" s="23">
        <v>0</v>
      </c>
      <c r="M292">
        <f>SUM(E292,G292,I292,K292)</f>
        <v>36</v>
      </c>
    </row>
    <row r="293" spans="1:13">
      <c r="A293" s="27" t="s">
        <v>42</v>
      </c>
      <c r="B293" s="31"/>
      <c r="C293" s="29">
        <f>SUM(C287:C292)</f>
        <v>1273.4000000000001</v>
      </c>
      <c r="D293" s="29"/>
      <c r="E293" s="32"/>
      <c r="F293" s="29"/>
      <c r="G293" s="29"/>
      <c r="H293" s="29"/>
      <c r="I293" s="29"/>
      <c r="J293" s="29"/>
      <c r="K293" s="29"/>
      <c r="L293" s="29"/>
      <c r="M293" s="29"/>
    </row>
    <row r="294" spans="1:13">
      <c r="A294" s="27" t="s">
        <v>27</v>
      </c>
      <c r="B294" s="31" t="s">
        <v>44</v>
      </c>
      <c r="C294" s="29">
        <f>SUM(F294,H294,K294,K294,J294,L294)</f>
        <v>143</v>
      </c>
      <c r="D294" s="29"/>
      <c r="E294" s="32">
        <v>0</v>
      </c>
      <c r="F294" s="29">
        <v>0</v>
      </c>
      <c r="G294" s="29">
        <v>30</v>
      </c>
      <c r="H294" s="29">
        <f>SUM(G294*4)</f>
        <v>120</v>
      </c>
      <c r="I294" s="29">
        <v>3</v>
      </c>
      <c r="J294" s="29">
        <f>SUM(I294*4)</f>
        <v>12</v>
      </c>
      <c r="K294" s="29">
        <v>1</v>
      </c>
      <c r="L294" s="29">
        <f>SUM(K294*9)</f>
        <v>9</v>
      </c>
      <c r="M294" s="29">
        <f>SUM(E294,G294,I294,K294)</f>
        <v>34</v>
      </c>
    </row>
    <row r="295" spans="1:13">
      <c r="A295" s="9"/>
      <c r="B295" s="10" t="s">
        <v>58</v>
      </c>
      <c r="C295" s="3">
        <f>SUM(F295,H295,J295,L295)</f>
        <v>261.10000000000002</v>
      </c>
      <c r="D295" s="3"/>
      <c r="E295" s="7">
        <v>0.1</v>
      </c>
      <c r="F295" s="3">
        <f>SUM(E295*4)</f>
        <v>0.4</v>
      </c>
      <c r="G295" s="3">
        <v>0.8</v>
      </c>
      <c r="H295" s="3">
        <f>SUM(G295*4)</f>
        <v>3.2</v>
      </c>
      <c r="I295" s="3">
        <v>16</v>
      </c>
      <c r="J295" s="3">
        <f>SUM(I295*4)</f>
        <v>64</v>
      </c>
      <c r="K295" s="3">
        <v>21.5</v>
      </c>
      <c r="L295" s="3">
        <f>SUM(K295*9)</f>
        <v>193.5</v>
      </c>
      <c r="M295" s="3">
        <f>SUM(E295,G295,I295,K295)</f>
        <v>38.4</v>
      </c>
    </row>
    <row r="296" spans="1:13">
      <c r="A296" s="27"/>
      <c r="B296" s="31" t="s">
        <v>82</v>
      </c>
      <c r="C296" s="29">
        <f>SUM(F296+H296+J296+L296)</f>
        <v>212.5</v>
      </c>
      <c r="D296" s="29"/>
      <c r="E296" s="32">
        <v>0.75</v>
      </c>
      <c r="F296" s="29">
        <f>SUM(E296*4)</f>
        <v>3</v>
      </c>
      <c r="G296" s="29">
        <v>4</v>
      </c>
      <c r="H296" s="29">
        <f>SUM(G296*4)</f>
        <v>16</v>
      </c>
      <c r="I296" s="29">
        <v>4.5</v>
      </c>
      <c r="J296" s="33">
        <f>SUM(I296*4)</f>
        <v>18</v>
      </c>
      <c r="K296" s="29">
        <v>19.5</v>
      </c>
      <c r="L296" s="29">
        <f>SUM(K296*9)</f>
        <v>175.5</v>
      </c>
      <c r="M296" s="29">
        <f>SUM(E296+G296+I296+K296)</f>
        <v>28.75</v>
      </c>
    </row>
    <row r="297" spans="1:13">
      <c r="A297" s="9"/>
      <c r="B297" s="10" t="s">
        <v>29</v>
      </c>
      <c r="C297" s="3">
        <f>SUM(F297+H297+J297+L297)</f>
        <v>186.8</v>
      </c>
      <c r="D297" s="3"/>
      <c r="E297" s="7">
        <v>1.5</v>
      </c>
      <c r="F297" s="3">
        <f>SUM(E297*4)</f>
        <v>6</v>
      </c>
      <c r="G297" s="3">
        <v>32</v>
      </c>
      <c r="H297" s="5">
        <f>SUM(G297*4)</f>
        <v>128</v>
      </c>
      <c r="I297" s="3">
        <v>10.5</v>
      </c>
      <c r="J297" s="5">
        <f>SUM(I297*4)</f>
        <v>42</v>
      </c>
      <c r="K297" s="3">
        <v>1.2</v>
      </c>
      <c r="L297" s="5">
        <f>SUM(K297*9)</f>
        <v>10.799999999999999</v>
      </c>
      <c r="M297" s="5">
        <f>SUM(E297+G297+I297+K297)</f>
        <v>45.2</v>
      </c>
    </row>
    <row r="298" spans="1:13">
      <c r="A298" s="27"/>
      <c r="B298" s="30" t="s">
        <v>49</v>
      </c>
      <c r="C298" s="26">
        <f>SUM(F298,H298,J298,M298,M298,L298)</f>
        <v>331</v>
      </c>
      <c r="D298" s="29"/>
      <c r="E298" s="30">
        <v>19</v>
      </c>
      <c r="F298" s="26">
        <f>SUM(E298*4)</f>
        <v>76</v>
      </c>
      <c r="G298" s="30">
        <v>25</v>
      </c>
      <c r="H298" s="26">
        <f>SUM(G298*4)</f>
        <v>100</v>
      </c>
      <c r="I298" s="30">
        <v>2</v>
      </c>
      <c r="J298" s="26">
        <f>SUM(I298*4)</f>
        <v>8</v>
      </c>
      <c r="K298" s="30">
        <v>5</v>
      </c>
      <c r="L298" s="26">
        <f>SUM(K298*9)</f>
        <v>45</v>
      </c>
      <c r="M298" s="26">
        <f>SUM(E298,G298,I298,K298)</f>
        <v>51</v>
      </c>
    </row>
    <row r="299" spans="1:13">
      <c r="A299" s="9" t="s">
        <v>75</v>
      </c>
      <c r="B299" s="10"/>
      <c r="C299" s="3">
        <f>SUM(C294:C298)</f>
        <v>1134.4000000000001</v>
      </c>
      <c r="D299" s="3"/>
      <c r="E299" s="7"/>
      <c r="F299" s="3"/>
      <c r="G299" s="3"/>
      <c r="H299" s="3"/>
      <c r="I299" s="3"/>
      <c r="J299" s="3"/>
      <c r="K299" s="3"/>
      <c r="L299" s="3"/>
      <c r="M299" s="3"/>
    </row>
    <row r="300" spans="1:13" ht="15.75">
      <c r="A300" s="27" t="s">
        <v>85</v>
      </c>
      <c r="B300" s="31"/>
      <c r="C300" s="68">
        <f>SUM(C286,C293,C299)</f>
        <v>3977.7000000000003</v>
      </c>
      <c r="D300" s="29"/>
      <c r="E300" s="32">
        <f>SUM(E278:E298)</f>
        <v>162.85</v>
      </c>
      <c r="F300" s="29">
        <f>SUM(F279:F298)</f>
        <v>651.4</v>
      </c>
      <c r="G300" s="29">
        <f>SUM(G279:G298)</f>
        <v>323.40000000000003</v>
      </c>
      <c r="H300" s="29">
        <f>SUM(H278:H298)</f>
        <v>1293.6000000000001</v>
      </c>
      <c r="I300" s="29">
        <f>SUM(I279:I298)</f>
        <v>93.300000000000011</v>
      </c>
      <c r="J300" s="29">
        <f>SUM(J278:J298)</f>
        <v>373.20000000000005</v>
      </c>
      <c r="K300" s="29">
        <f>SUM(K279:K298)</f>
        <v>161.5</v>
      </c>
      <c r="L300" s="29">
        <f>SUM(L278:L298)</f>
        <v>1453.5</v>
      </c>
      <c r="M300" s="29">
        <f>SUM(M279:M298)</f>
        <v>769.05000000000007</v>
      </c>
    </row>
    <row r="301" spans="1:13">
      <c r="A301" s="9" t="s">
        <v>15</v>
      </c>
      <c r="B301" s="10"/>
      <c r="C301" s="3"/>
      <c r="D301" s="3"/>
      <c r="E301" s="7"/>
      <c r="F301" s="3">
        <f>SUM(F300/(C300/100))</f>
        <v>16.376297860572691</v>
      </c>
      <c r="G301" s="3"/>
      <c r="H301" s="3">
        <f>SUM(H300/(C300/100))</f>
        <v>32.521306282525082</v>
      </c>
      <c r="I301" s="3"/>
      <c r="K301" s="3"/>
    </row>
    <row r="302" spans="1:13">
      <c r="A302" s="27"/>
      <c r="B302" s="31"/>
      <c r="C302" s="29"/>
      <c r="D302" s="29"/>
      <c r="E302" s="32"/>
      <c r="F302" s="29"/>
      <c r="G302" s="29"/>
      <c r="H302" s="29">
        <f>SUM(F301+H301)</f>
        <v>48.897604143097773</v>
      </c>
      <c r="I302" s="29"/>
      <c r="J302" s="29">
        <f>SUM(J300/(C300/100))</f>
        <v>9.3823063579455468</v>
      </c>
      <c r="K302" s="29"/>
      <c r="L302" s="29">
        <f>SUM(L300/(C300/100))</f>
        <v>36.54121728637152</v>
      </c>
      <c r="M302" s="29"/>
    </row>
    <row r="303" spans="1:13">
      <c r="A303" s="25" t="s">
        <v>148</v>
      </c>
    </row>
    <row r="304" spans="1:13">
      <c r="A304" s="9" t="s">
        <v>76</v>
      </c>
      <c r="B304" s="10" t="s">
        <v>77</v>
      </c>
      <c r="C304" s="3">
        <f>SUM(F304,H304,J304,L304)</f>
        <v>169.8</v>
      </c>
      <c r="D304" s="3"/>
      <c r="E304" s="7">
        <v>0</v>
      </c>
      <c r="F304" s="3">
        <f>SUM(E304*4)</f>
        <v>0</v>
      </c>
      <c r="G304" s="3">
        <v>36</v>
      </c>
      <c r="H304" s="3">
        <f>SUM(G304*4)</f>
        <v>144</v>
      </c>
      <c r="I304" s="3">
        <v>6</v>
      </c>
      <c r="J304" s="3">
        <f>SUM(I304*4)</f>
        <v>24</v>
      </c>
      <c r="K304" s="3">
        <v>0.2</v>
      </c>
      <c r="L304" s="3">
        <f>SUM(K304*9)</f>
        <v>1.8</v>
      </c>
      <c r="M304" s="3">
        <f>SUM(E304,G304,I304,K304)</f>
        <v>42.2</v>
      </c>
    </row>
    <row r="305" spans="1:13">
      <c r="A305" s="27"/>
      <c r="B305" s="34" t="s">
        <v>19</v>
      </c>
      <c r="C305" s="35">
        <f>SUM(F305+H305+J305+L305)</f>
        <v>104</v>
      </c>
      <c r="D305" s="26"/>
      <c r="E305" s="36">
        <v>13</v>
      </c>
      <c r="F305" s="35">
        <f>SUM(E305*4)</f>
        <v>52</v>
      </c>
      <c r="G305" s="35">
        <v>13</v>
      </c>
      <c r="H305" s="35">
        <f>SUM(G305*4)</f>
        <v>52</v>
      </c>
      <c r="I305" s="35">
        <v>0</v>
      </c>
      <c r="J305" s="35">
        <f>SUM(I305*4)</f>
        <v>0</v>
      </c>
      <c r="K305" s="35">
        <v>0</v>
      </c>
      <c r="L305" s="35">
        <f>SUM(K305*9)</f>
        <v>0</v>
      </c>
      <c r="M305" s="35">
        <f>SUM(E305+G305+I305+K305)</f>
        <v>26</v>
      </c>
    </row>
    <row r="306" spans="1:13">
      <c r="A306" s="9"/>
      <c r="B306" s="10" t="s">
        <v>18</v>
      </c>
      <c r="C306" s="3">
        <f>SUM(F306+H306+J306+L306)</f>
        <v>425</v>
      </c>
      <c r="D306" s="3"/>
      <c r="E306" s="7">
        <v>1.5</v>
      </c>
      <c r="F306" s="3">
        <f>SUM(E306*4)</f>
        <v>6</v>
      </c>
      <c r="G306" s="3">
        <v>8</v>
      </c>
      <c r="H306" s="3">
        <f>SUM(G306*4)</f>
        <v>32</v>
      </c>
      <c r="I306" s="3">
        <v>9</v>
      </c>
      <c r="J306" s="5">
        <f>SUM(I306*4)</f>
        <v>36</v>
      </c>
      <c r="K306" s="3">
        <v>39</v>
      </c>
      <c r="L306" s="3">
        <f>SUM(K306*9)</f>
        <v>351</v>
      </c>
      <c r="M306" s="3">
        <f>SUM(E306+G306+I306+K306)</f>
        <v>57.5</v>
      </c>
    </row>
    <row r="307" spans="1:13">
      <c r="A307" s="27"/>
      <c r="B307" s="30" t="s">
        <v>30</v>
      </c>
      <c r="C307" s="26">
        <f>SUM(F307,H307,J307,L307)</f>
        <v>288</v>
      </c>
      <c r="D307" s="26"/>
      <c r="E307" s="30">
        <v>32</v>
      </c>
      <c r="F307" s="26">
        <f>SUM(E307*4)</f>
        <v>128</v>
      </c>
      <c r="G307" s="30">
        <v>40</v>
      </c>
      <c r="H307" s="26">
        <f>SUM(G307*4)</f>
        <v>160</v>
      </c>
      <c r="I307" s="30">
        <v>0</v>
      </c>
      <c r="J307" s="30">
        <v>0</v>
      </c>
      <c r="K307" s="30">
        <v>0</v>
      </c>
      <c r="L307" s="30">
        <v>0</v>
      </c>
      <c r="M307" s="26">
        <f>SUM(E307,G307,I307,K307)</f>
        <v>72</v>
      </c>
    </row>
    <row r="308" spans="1:13">
      <c r="A308" s="9"/>
      <c r="B308" s="23" t="s">
        <v>49</v>
      </c>
      <c r="C308" s="26">
        <f>SUM(F308,H308,J308,M308,M308,L308)</f>
        <v>331</v>
      </c>
      <c r="D308" s="3"/>
      <c r="E308" s="23">
        <v>19</v>
      </c>
      <c r="F308">
        <f>SUM(E308*4)</f>
        <v>76</v>
      </c>
      <c r="G308" s="23">
        <v>25</v>
      </c>
      <c r="H308">
        <f>SUM(G308*4)</f>
        <v>100</v>
      </c>
      <c r="I308" s="23">
        <v>2</v>
      </c>
      <c r="J308">
        <f>SUM(I308*4)</f>
        <v>8</v>
      </c>
      <c r="K308" s="23">
        <v>5</v>
      </c>
      <c r="L308">
        <f>SUM(K308*9)</f>
        <v>45</v>
      </c>
      <c r="M308">
        <f>SUM(E308,G308,I308,K308)</f>
        <v>51</v>
      </c>
    </row>
    <row r="309" spans="1:13">
      <c r="A309" s="27" t="s">
        <v>70</v>
      </c>
      <c r="B309" s="31"/>
      <c r="C309" s="29">
        <f>SUM(C304:C308)</f>
        <v>1317.8</v>
      </c>
      <c r="D309" s="29"/>
      <c r="E309" s="32"/>
      <c r="F309" s="29"/>
      <c r="G309" s="29"/>
      <c r="H309" s="29"/>
      <c r="I309" s="29"/>
      <c r="J309" s="29"/>
      <c r="K309" s="29"/>
      <c r="L309" s="29"/>
      <c r="M309" s="29"/>
    </row>
    <row r="310" spans="1:13">
      <c r="A310" s="9" t="s">
        <v>22</v>
      </c>
      <c r="B310" s="10" t="s">
        <v>20</v>
      </c>
      <c r="C310" s="3">
        <f>SUM(F310+H310+J310+L310)</f>
        <v>197</v>
      </c>
      <c r="D310" s="3">
        <v>1.98</v>
      </c>
      <c r="E310" s="7">
        <v>12</v>
      </c>
      <c r="F310" s="3">
        <f>SUM(E310*4)</f>
        <v>48</v>
      </c>
      <c r="G310" s="3">
        <v>13</v>
      </c>
      <c r="H310" s="5">
        <f>SUM(G310*4)</f>
        <v>52</v>
      </c>
      <c r="I310" s="3">
        <v>4</v>
      </c>
      <c r="J310" s="5">
        <f>SUM(I310*4)</f>
        <v>16</v>
      </c>
      <c r="K310" s="3">
        <v>9</v>
      </c>
      <c r="L310" s="5">
        <f>SUM(K310*9)</f>
        <v>81</v>
      </c>
      <c r="M310" s="5">
        <f>SUM(E310+G310+I310+K310)</f>
        <v>38</v>
      </c>
    </row>
    <row r="311" spans="1:13">
      <c r="A311" s="27"/>
      <c r="B311" s="31" t="s">
        <v>21</v>
      </c>
      <c r="C311" s="29">
        <f>SUM(F311+H311+J311+L311)</f>
        <v>468</v>
      </c>
      <c r="D311" s="29"/>
      <c r="E311" s="32">
        <v>24</v>
      </c>
      <c r="F311" s="29">
        <f>SUM(E311*4)</f>
        <v>96</v>
      </c>
      <c r="G311" s="29">
        <v>58</v>
      </c>
      <c r="H311" s="29">
        <f>SUM(G311*4)</f>
        <v>232</v>
      </c>
      <c r="I311" s="29">
        <v>8</v>
      </c>
      <c r="J311" s="29">
        <f>SUM(I311*4)</f>
        <v>32</v>
      </c>
      <c r="K311" s="29">
        <v>12</v>
      </c>
      <c r="L311" s="29">
        <f>SUM(K311*9)</f>
        <v>108</v>
      </c>
      <c r="M311" s="29">
        <f>SUM(E311+G311+I311+K311)</f>
        <v>102</v>
      </c>
    </row>
    <row r="312" spans="1:13">
      <c r="B312" s="23" t="s">
        <v>28</v>
      </c>
      <c r="C312">
        <f>SUM(F312,H312,J312,L312)</f>
        <v>352</v>
      </c>
      <c r="E312">
        <v>6</v>
      </c>
      <c r="F312">
        <f>SUM(E312*4)</f>
        <v>24</v>
      </c>
      <c r="G312" s="23">
        <v>12</v>
      </c>
      <c r="H312">
        <f>SUM(G312*4)</f>
        <v>48</v>
      </c>
      <c r="I312" s="23">
        <v>16</v>
      </c>
      <c r="J312">
        <f>SUM(I312*4)</f>
        <v>64</v>
      </c>
      <c r="K312" s="23">
        <v>24</v>
      </c>
      <c r="L312">
        <f>SUM(K312*9)</f>
        <v>216</v>
      </c>
      <c r="M312">
        <f>SUM(E312,G312,I312,K312)</f>
        <v>58</v>
      </c>
    </row>
    <row r="313" spans="1:13">
      <c r="A313" s="26" t="s">
        <v>144</v>
      </c>
      <c r="B313" s="26"/>
      <c r="C313" s="26">
        <f>SUM(C310:C312)</f>
        <v>1017</v>
      </c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spans="1:13">
      <c r="A314" s="27" t="s">
        <v>27</v>
      </c>
      <c r="B314" s="31" t="s">
        <v>57</v>
      </c>
      <c r="C314" s="29">
        <f>SUM(F314,H314,J314,L314)</f>
        <v>237.5</v>
      </c>
      <c r="D314" s="29"/>
      <c r="E314" s="32">
        <v>2</v>
      </c>
      <c r="F314" s="29">
        <f>SUM(E314*4)</f>
        <v>8</v>
      </c>
      <c r="G314" s="29">
        <v>41</v>
      </c>
      <c r="H314" s="33">
        <f>SUM(G314*4)</f>
        <v>164</v>
      </c>
      <c r="I314" s="29">
        <v>13</v>
      </c>
      <c r="J314" s="33">
        <f>SUM(I314*4)</f>
        <v>52</v>
      </c>
      <c r="K314" s="29">
        <v>1.5</v>
      </c>
      <c r="L314" s="33">
        <f>SUM(K314*9)</f>
        <v>13.5</v>
      </c>
      <c r="M314" s="33">
        <f>SUM(E314,G314,I314,K314)</f>
        <v>57.5</v>
      </c>
    </row>
    <row r="315" spans="1:13">
      <c r="A315" s="9"/>
      <c r="B315" s="10" t="s">
        <v>41</v>
      </c>
      <c r="C315" s="3">
        <f>SUM(F315,H315,J315,L315)</f>
        <v>167</v>
      </c>
      <c r="D315" s="3"/>
      <c r="E315" s="7">
        <v>1</v>
      </c>
      <c r="F315" s="3">
        <f>SUM(E315*4)</f>
        <v>4</v>
      </c>
      <c r="G315" s="3">
        <v>30</v>
      </c>
      <c r="H315" s="3">
        <f>SUM(G315*4)</f>
        <v>120</v>
      </c>
      <c r="I315" s="3">
        <v>4</v>
      </c>
      <c r="J315" s="3">
        <f>SUM(I315*4)</f>
        <v>16</v>
      </c>
      <c r="K315" s="3">
        <v>3</v>
      </c>
      <c r="L315" s="3">
        <f>SUM(K315*9)</f>
        <v>27</v>
      </c>
      <c r="M315" s="3">
        <f>SUM(E315,G315,I315,K315)</f>
        <v>38</v>
      </c>
    </row>
    <row r="316" spans="1:13">
      <c r="A316" s="27"/>
      <c r="B316" s="31" t="s">
        <v>58</v>
      </c>
      <c r="C316" s="29">
        <f>SUM(F316,H316,J316,L316)</f>
        <v>261.10000000000002</v>
      </c>
      <c r="D316" s="29"/>
      <c r="E316" s="32">
        <v>0.1</v>
      </c>
      <c r="F316" s="29">
        <f>SUM(E316*4)</f>
        <v>0.4</v>
      </c>
      <c r="G316" s="29">
        <v>0.8</v>
      </c>
      <c r="H316" s="29">
        <f>SUM(G316*4)</f>
        <v>3.2</v>
      </c>
      <c r="I316" s="29">
        <v>16</v>
      </c>
      <c r="J316" s="29">
        <f>SUM(I316*4)</f>
        <v>64</v>
      </c>
      <c r="K316" s="29">
        <v>21.5</v>
      </c>
      <c r="L316" s="29">
        <f>SUM(K316*9)</f>
        <v>193.5</v>
      </c>
      <c r="M316" s="29">
        <f>SUM(E316,G316,I316,K316)</f>
        <v>38.4</v>
      </c>
    </row>
    <row r="317" spans="1:13">
      <c r="A317" s="9"/>
      <c r="B317" s="23" t="s">
        <v>49</v>
      </c>
      <c r="C317">
        <f>SUM(F317,H317,J317,M317,M317,L317)</f>
        <v>331</v>
      </c>
      <c r="D317" s="3"/>
      <c r="E317" s="23">
        <v>19</v>
      </c>
      <c r="F317">
        <f>SUM(E317*4)</f>
        <v>76</v>
      </c>
      <c r="G317" s="23">
        <v>25</v>
      </c>
      <c r="H317">
        <f>SUM(G317*4)</f>
        <v>100</v>
      </c>
      <c r="I317" s="23">
        <v>2</v>
      </c>
      <c r="J317">
        <f>SUM(I317*4)</f>
        <v>8</v>
      </c>
      <c r="K317" s="23">
        <v>5</v>
      </c>
      <c r="L317">
        <f>SUM(K317*9)</f>
        <v>45</v>
      </c>
      <c r="M317">
        <f>SUM(E317,G317,I317,K317)</f>
        <v>51</v>
      </c>
    </row>
    <row r="318" spans="1:13">
      <c r="A318" s="27" t="s">
        <v>60</v>
      </c>
      <c r="B318" s="31"/>
      <c r="C318" s="29">
        <f>SUM(C314:C317)</f>
        <v>996.6</v>
      </c>
      <c r="D318" s="29"/>
      <c r="E318" s="32" t="s">
        <v>135</v>
      </c>
      <c r="F318" s="29"/>
      <c r="G318" s="29"/>
      <c r="H318" s="29"/>
      <c r="I318" s="29"/>
      <c r="J318" s="29"/>
      <c r="K318" s="29"/>
      <c r="L318" s="29"/>
      <c r="M318" s="29"/>
    </row>
    <row r="319" spans="1:13" ht="18.75">
      <c r="A319" s="9" t="s">
        <v>149</v>
      </c>
      <c r="B319" s="10"/>
      <c r="C319" s="4">
        <f>SUM(C313,C318,C309)</f>
        <v>3331.3999999999996</v>
      </c>
      <c r="D319" s="4"/>
      <c r="E319" s="7">
        <f t="shared" ref="E319:M319" si="33">SUM(E303:E317)</f>
        <v>129.6</v>
      </c>
      <c r="F319" s="3">
        <f t="shared" si="33"/>
        <v>518.4</v>
      </c>
      <c r="G319" s="3">
        <f t="shared" si="33"/>
        <v>301.8</v>
      </c>
      <c r="H319" s="3">
        <f t="shared" si="33"/>
        <v>1207.2</v>
      </c>
      <c r="I319" s="3">
        <f t="shared" si="33"/>
        <v>80</v>
      </c>
      <c r="J319" s="3">
        <f t="shared" si="33"/>
        <v>320</v>
      </c>
      <c r="K319" s="3">
        <f t="shared" si="33"/>
        <v>120.2</v>
      </c>
      <c r="L319" s="3">
        <f t="shared" si="33"/>
        <v>1081.8</v>
      </c>
      <c r="M319" s="4">
        <f t="shared" si="33"/>
        <v>631.6</v>
      </c>
    </row>
    <row r="320" spans="1:13">
      <c r="A320" s="27" t="s">
        <v>15</v>
      </c>
      <c r="B320" s="31"/>
      <c r="C320" s="29"/>
      <c r="D320" s="29"/>
      <c r="E320" s="32"/>
      <c r="F320" s="29">
        <f>SUM(F319/(C319/100))</f>
        <v>15.561025394728945</v>
      </c>
      <c r="G320" s="29"/>
      <c r="H320" s="29">
        <f>SUM(H319/(C319/100))</f>
        <v>36.237017470132685</v>
      </c>
      <c r="I320" s="29"/>
      <c r="J320" s="26"/>
      <c r="K320" s="29"/>
      <c r="L320" s="26"/>
      <c r="M320" s="26"/>
    </row>
    <row r="321" spans="1:13" ht="18.75">
      <c r="A321" s="9"/>
      <c r="B321" s="10"/>
      <c r="C321" s="3"/>
      <c r="D321" s="3"/>
      <c r="E321" s="7"/>
      <c r="F321" s="3"/>
      <c r="G321" s="3"/>
      <c r="H321" s="4">
        <f>SUM(F320+H320)</f>
        <v>51.798042864861628</v>
      </c>
      <c r="I321" s="3"/>
      <c r="J321" s="4">
        <f>SUM(J319/(C319/100))</f>
        <v>9.6055712313141637</v>
      </c>
      <c r="K321" s="3"/>
      <c r="L321" s="4">
        <f>SUM(L319/(C319/100))</f>
        <v>32.472834243861442</v>
      </c>
      <c r="M321" s="3"/>
    </row>
    <row r="324" spans="1:13" ht="15.75" thickBot="1"/>
    <row r="325" spans="1:13" ht="16.5" thickBot="1">
      <c r="A325" s="41" t="s">
        <v>1</v>
      </c>
      <c r="B325" s="42" t="s">
        <v>2</v>
      </c>
      <c r="C325" s="43" t="s">
        <v>11</v>
      </c>
      <c r="D325" s="43" t="s">
        <v>13</v>
      </c>
      <c r="E325" s="44" t="s">
        <v>7</v>
      </c>
      <c r="F325" s="43"/>
      <c r="G325" s="43" t="s">
        <v>4</v>
      </c>
      <c r="H325" s="45"/>
      <c r="I325" s="43" t="s">
        <v>8</v>
      </c>
      <c r="J325" s="43"/>
      <c r="K325" s="46" t="s">
        <v>9</v>
      </c>
      <c r="L325" s="43"/>
      <c r="M325" s="43" t="s">
        <v>160</v>
      </c>
    </row>
    <row r="326" spans="1:13" ht="16.5" thickBot="1">
      <c r="A326" s="47" t="s">
        <v>150</v>
      </c>
      <c r="B326" s="48"/>
      <c r="C326" s="49"/>
      <c r="D326" s="49"/>
      <c r="E326" s="50" t="s">
        <v>5</v>
      </c>
      <c r="F326" s="49" t="s">
        <v>6</v>
      </c>
      <c r="G326" s="49" t="s">
        <v>5</v>
      </c>
      <c r="H326" s="49" t="s">
        <v>6</v>
      </c>
      <c r="I326" s="49" t="s">
        <v>5</v>
      </c>
      <c r="J326" s="49" t="s">
        <v>6</v>
      </c>
      <c r="K326" s="49" t="s">
        <v>5</v>
      </c>
      <c r="L326" s="49" t="s">
        <v>6</v>
      </c>
      <c r="M326" s="49"/>
    </row>
    <row r="327" spans="1:13">
      <c r="A327" s="27" t="s">
        <v>26</v>
      </c>
      <c r="B327" s="38" t="s">
        <v>16</v>
      </c>
      <c r="C327" s="33">
        <f>SUM(F327+H327+J327+L327)</f>
        <v>318</v>
      </c>
      <c r="D327" s="33"/>
      <c r="E327" s="39">
        <v>2</v>
      </c>
      <c r="F327" s="33">
        <f>SUM(E327*4)</f>
        <v>8</v>
      </c>
      <c r="G327" s="33">
        <v>54</v>
      </c>
      <c r="H327" s="33">
        <f>SUM(G327*4)</f>
        <v>216</v>
      </c>
      <c r="I327" s="33">
        <v>10</v>
      </c>
      <c r="J327" s="33">
        <f>SUM(I327*4)</f>
        <v>40</v>
      </c>
      <c r="K327" s="33">
        <v>6</v>
      </c>
      <c r="L327" s="33">
        <f>SUM(K327*9)</f>
        <v>54</v>
      </c>
      <c r="M327" s="33">
        <f>SUM(E327+G327+I327+K327)</f>
        <v>72</v>
      </c>
    </row>
    <row r="328" spans="1:13">
      <c r="A328" s="9"/>
      <c r="B328" s="10" t="s">
        <v>12</v>
      </c>
      <c r="C328" s="3">
        <f>SUM(F328+H328+J328+L328)</f>
        <v>16</v>
      </c>
      <c r="D328" s="3">
        <v>0.09</v>
      </c>
      <c r="E328" s="7">
        <v>4</v>
      </c>
      <c r="F328" s="3">
        <f>SUM(E328*4)</f>
        <v>16</v>
      </c>
      <c r="G328" s="3">
        <v>0</v>
      </c>
      <c r="H328" s="5">
        <f>SUM(G328*4)</f>
        <v>0</v>
      </c>
      <c r="I328" s="3">
        <v>0</v>
      </c>
      <c r="J328" s="5">
        <f>SUM(I328*4)</f>
        <v>0</v>
      </c>
      <c r="K328" s="3">
        <v>0</v>
      </c>
      <c r="L328" s="5">
        <f>SUM(K328*9)</f>
        <v>0</v>
      </c>
      <c r="M328" s="5">
        <f>SUM(E328+G328+I328+K328)</f>
        <v>4</v>
      </c>
    </row>
    <row r="329" spans="1:13">
      <c r="A329" s="27"/>
      <c r="B329" s="31" t="s">
        <v>17</v>
      </c>
      <c r="C329" s="29">
        <f>SUM(F329+H329+J329+L329)</f>
        <v>364.5</v>
      </c>
      <c r="D329" s="29">
        <v>0.59</v>
      </c>
      <c r="E329" s="32">
        <v>33</v>
      </c>
      <c r="F329" s="29">
        <f>SUM(E329*4)</f>
        <v>132</v>
      </c>
      <c r="G329" s="29">
        <v>55</v>
      </c>
      <c r="H329" s="33">
        <f>SUM(G329*4)</f>
        <v>220</v>
      </c>
      <c r="I329" s="29">
        <v>2</v>
      </c>
      <c r="J329" s="33">
        <f>SUM(I329*4)</f>
        <v>8</v>
      </c>
      <c r="K329" s="29">
        <v>0.5</v>
      </c>
      <c r="L329" s="33">
        <f>SUM(K329*9)</f>
        <v>4.5</v>
      </c>
      <c r="M329" s="33">
        <f>SUM(E329+G329+I329+K329)</f>
        <v>90.5</v>
      </c>
    </row>
    <row r="330" spans="1:13">
      <c r="A330" s="9"/>
      <c r="B330" s="10" t="s">
        <v>18</v>
      </c>
      <c r="C330" s="3">
        <f>SUM(F330+H330+J330+L330)</f>
        <v>425</v>
      </c>
      <c r="D330" s="3"/>
      <c r="E330" s="7">
        <v>1.5</v>
      </c>
      <c r="F330" s="3">
        <f>SUM(E330*4)</f>
        <v>6</v>
      </c>
      <c r="G330" s="3">
        <v>8</v>
      </c>
      <c r="H330" s="3">
        <f>SUM(G330*4)</f>
        <v>32</v>
      </c>
      <c r="I330" s="3">
        <v>9</v>
      </c>
      <c r="J330" s="5">
        <f>SUM(I330*4)</f>
        <v>36</v>
      </c>
      <c r="K330" s="3">
        <v>39</v>
      </c>
      <c r="L330" s="3">
        <f>SUM(K330*9)</f>
        <v>351</v>
      </c>
      <c r="M330" s="3">
        <f>SUM(E330+G330+I330+K330)</f>
        <v>57.5</v>
      </c>
    </row>
    <row r="331" spans="1:13">
      <c r="A331" s="27"/>
      <c r="B331" s="34" t="s">
        <v>19</v>
      </c>
      <c r="C331" s="35">
        <f>SUM(F331+H331+J331+L331)</f>
        <v>104</v>
      </c>
      <c r="D331" s="26"/>
      <c r="E331" s="36">
        <v>13</v>
      </c>
      <c r="F331" s="35">
        <f>SUM(E331*4)</f>
        <v>52</v>
      </c>
      <c r="G331" s="35">
        <v>13</v>
      </c>
      <c r="H331" s="35">
        <f>SUM(G331*4)</f>
        <v>52</v>
      </c>
      <c r="I331" s="35">
        <v>0</v>
      </c>
      <c r="J331" s="35">
        <f>SUM(I331*4)</f>
        <v>0</v>
      </c>
      <c r="K331" s="35">
        <v>0</v>
      </c>
      <c r="L331" s="35">
        <f>SUM(K331*9)</f>
        <v>0</v>
      </c>
      <c r="M331" s="35">
        <f>SUM(E331+G331+I331+K331)</f>
        <v>26</v>
      </c>
    </row>
    <row r="332" spans="1:13">
      <c r="A332" t="s">
        <v>23</v>
      </c>
      <c r="C332" s="20">
        <f>SUM(C327:C331)</f>
        <v>1227.5</v>
      </c>
    </row>
    <row r="333" spans="1:13">
      <c r="A333" s="27" t="s">
        <v>52</v>
      </c>
      <c r="B333" s="31" t="s">
        <v>53</v>
      </c>
      <c r="C333" s="29">
        <f>SUM(F333,H333,J333,L333)</f>
        <v>522.20000000000005</v>
      </c>
      <c r="D333" s="29"/>
      <c r="E333" s="32">
        <v>0.2</v>
      </c>
      <c r="F333" s="29">
        <f>SUM(E333*4)</f>
        <v>0.8</v>
      </c>
      <c r="G333" s="29">
        <v>1.6</v>
      </c>
      <c r="H333" s="29">
        <f>SUM(G333*4)</f>
        <v>6.4</v>
      </c>
      <c r="I333" s="29">
        <v>32</v>
      </c>
      <c r="J333" s="29">
        <f>SUM(I333*4)</f>
        <v>128</v>
      </c>
      <c r="K333" s="29">
        <v>43</v>
      </c>
      <c r="L333" s="29">
        <f>SUM(K333*9)</f>
        <v>387</v>
      </c>
      <c r="M333" s="29">
        <f>SUM(E333,G333,I333,K333)</f>
        <v>76.8</v>
      </c>
    </row>
    <row r="334" spans="1:13">
      <c r="A334" s="9"/>
      <c r="B334" s="10" t="s">
        <v>41</v>
      </c>
      <c r="C334" s="3">
        <f>SUM(F334,H334,J334,L334)</f>
        <v>167</v>
      </c>
      <c r="D334" s="3"/>
      <c r="E334" s="7">
        <v>1</v>
      </c>
      <c r="F334" s="3">
        <f>SUM(E334*4)</f>
        <v>4</v>
      </c>
      <c r="G334" s="3">
        <v>30</v>
      </c>
      <c r="H334" s="3">
        <f>SUM(G334*4)</f>
        <v>120</v>
      </c>
      <c r="I334" s="3">
        <v>4</v>
      </c>
      <c r="J334" s="3">
        <f>SUM(I334*4)</f>
        <v>16</v>
      </c>
      <c r="K334" s="3">
        <v>3</v>
      </c>
      <c r="L334" s="3">
        <f>SUM(K334*9)</f>
        <v>27</v>
      </c>
      <c r="M334" s="3">
        <f>SUM(E334,G334,I334,K334)</f>
        <v>38</v>
      </c>
    </row>
    <row r="335" spans="1:13">
      <c r="A335" s="27"/>
      <c r="B335" s="31" t="s">
        <v>39</v>
      </c>
      <c r="C335" s="29">
        <f>SUM(F335,H335,J335,L335)</f>
        <v>138.4</v>
      </c>
      <c r="D335" s="29"/>
      <c r="E335" s="32">
        <v>17</v>
      </c>
      <c r="F335" s="29">
        <f>SUM(E335*4)</f>
        <v>68</v>
      </c>
      <c r="G335" s="29">
        <v>17</v>
      </c>
      <c r="H335" s="29">
        <f>SUM(G335*4)</f>
        <v>68</v>
      </c>
      <c r="I335" s="29">
        <v>0.6</v>
      </c>
      <c r="J335" s="29">
        <f>SUM(I335*4)</f>
        <v>2.4</v>
      </c>
      <c r="K335" s="29">
        <v>0</v>
      </c>
      <c r="L335" s="29">
        <v>0</v>
      </c>
      <c r="M335" s="29">
        <f>SUM(E335,G335,I335,K335)</f>
        <v>34.6</v>
      </c>
    </row>
    <row r="336" spans="1:13">
      <c r="A336" s="9"/>
      <c r="B336" s="10" t="s">
        <v>54</v>
      </c>
      <c r="C336" s="3">
        <f>SUM(F336,H336,J336,L336)</f>
        <v>120</v>
      </c>
      <c r="D336" s="3"/>
      <c r="E336" s="7">
        <v>13</v>
      </c>
      <c r="F336" s="3">
        <f>SUM(E336*4)</f>
        <v>52</v>
      </c>
      <c r="G336" s="3">
        <v>17</v>
      </c>
      <c r="H336" s="3">
        <f>SUM(G336*4)</f>
        <v>68</v>
      </c>
      <c r="I336" s="3">
        <v>0</v>
      </c>
      <c r="J336" s="3">
        <v>0</v>
      </c>
      <c r="K336" s="3">
        <v>0</v>
      </c>
      <c r="L336" s="3">
        <v>0</v>
      </c>
      <c r="M336" s="3">
        <f>SUM(E336,G336,J336,J336,I336,K336)</f>
        <v>30</v>
      </c>
    </row>
    <row r="337" spans="1:13">
      <c r="A337" s="27"/>
      <c r="B337" s="28" t="s">
        <v>43</v>
      </c>
      <c r="C337" s="26">
        <f>SUM(F337,H337,J337,L337)</f>
        <v>264</v>
      </c>
      <c r="D337" s="26"/>
      <c r="E337" s="30">
        <v>26</v>
      </c>
      <c r="F337" s="30">
        <f>SUM(E337*4)</f>
        <v>104</v>
      </c>
      <c r="G337" s="30">
        <v>25</v>
      </c>
      <c r="H337" s="30">
        <f>SUM(G337*4)</f>
        <v>100</v>
      </c>
      <c r="I337" s="30">
        <v>6</v>
      </c>
      <c r="J337" s="30">
        <f>SUM(I337*4)</f>
        <v>24</v>
      </c>
      <c r="K337" s="30">
        <v>4</v>
      </c>
      <c r="L337" s="26">
        <f>SUM(K337*9)</f>
        <v>36</v>
      </c>
      <c r="M337" s="26">
        <f>SUM(E337,G337,I337,K337)</f>
        <v>61</v>
      </c>
    </row>
    <row r="338" spans="1:13">
      <c r="A338" s="9" t="s">
        <v>55</v>
      </c>
      <c r="B338" s="10"/>
      <c r="C338" s="3">
        <f>SUM(C333:C337)</f>
        <v>1211.5999999999999</v>
      </c>
      <c r="D338" s="3"/>
      <c r="E338" s="7"/>
      <c r="F338" s="3"/>
      <c r="G338" s="3"/>
      <c r="H338" s="3"/>
      <c r="I338" s="3"/>
      <c r="J338" s="3"/>
      <c r="K338" s="3"/>
      <c r="L338" s="3"/>
      <c r="M338" s="3"/>
    </row>
    <row r="339" spans="1:13">
      <c r="A339" s="9" t="s">
        <v>27</v>
      </c>
      <c r="B339" s="10" t="s">
        <v>45</v>
      </c>
      <c r="C339" s="3">
        <f>SUM(F339,H339,J339,L339)</f>
        <v>238.3</v>
      </c>
      <c r="D339" s="3"/>
      <c r="E339" s="7">
        <v>15</v>
      </c>
      <c r="F339" s="3">
        <f>SUM(E339*4)</f>
        <v>60</v>
      </c>
      <c r="G339" s="3">
        <v>37</v>
      </c>
      <c r="H339" s="3">
        <f>SUM(G339*4)</f>
        <v>148</v>
      </c>
      <c r="I339" s="3">
        <v>6</v>
      </c>
      <c r="J339" s="3">
        <f>SUM(I339*4)</f>
        <v>24</v>
      </c>
      <c r="K339" s="3">
        <v>0.7</v>
      </c>
      <c r="L339" s="3">
        <f>SUM(K339*9)</f>
        <v>6.3</v>
      </c>
      <c r="M339" s="3">
        <f>SUM(E339,G339,I339,K339)</f>
        <v>58.7</v>
      </c>
    </row>
    <row r="340" spans="1:13">
      <c r="A340" s="27"/>
      <c r="B340" s="31" t="s">
        <v>66</v>
      </c>
      <c r="C340" s="29">
        <f>SUM(F340,I340,I340,H340,J340,L340)</f>
        <v>247.5</v>
      </c>
      <c r="D340" s="29"/>
      <c r="E340" s="32">
        <v>0</v>
      </c>
      <c r="F340" s="29">
        <v>0</v>
      </c>
      <c r="G340" s="29">
        <v>39</v>
      </c>
      <c r="H340" s="29">
        <f>SUM(G340*4)</f>
        <v>156</v>
      </c>
      <c r="I340" s="29">
        <v>13</v>
      </c>
      <c r="J340" s="29">
        <f>SUM(I340*4)</f>
        <v>52</v>
      </c>
      <c r="K340" s="29">
        <v>1.5</v>
      </c>
      <c r="L340" s="29">
        <f>SUM(K340*9)</f>
        <v>13.5</v>
      </c>
      <c r="M340" s="29">
        <f>SUM(E340,H340,H340,G340,I340,K340)</f>
        <v>365.5</v>
      </c>
    </row>
    <row r="341" spans="1:13">
      <c r="A341" s="9"/>
      <c r="B341" s="10" t="s">
        <v>50</v>
      </c>
      <c r="C341" s="3">
        <f>SUM(F341,H341,J341,L341)</f>
        <v>84.9</v>
      </c>
      <c r="D341" s="3"/>
      <c r="E341" s="7">
        <v>0</v>
      </c>
      <c r="F341" s="3">
        <f>SUM(E341*4)</f>
        <v>0</v>
      </c>
      <c r="G341" s="3">
        <v>18</v>
      </c>
      <c r="H341" s="3">
        <f>SUM(G341*4)</f>
        <v>72</v>
      </c>
      <c r="I341" s="3">
        <v>3</v>
      </c>
      <c r="J341" s="3">
        <f>SUM(I341*4)</f>
        <v>12</v>
      </c>
      <c r="K341" s="3">
        <v>0.1</v>
      </c>
      <c r="L341" s="3">
        <f>SUM(K341*9)</f>
        <v>0.9</v>
      </c>
      <c r="M341" s="3">
        <f>SUM(E341,G341,I341,K341)</f>
        <v>21.1</v>
      </c>
    </row>
    <row r="342" spans="1:13">
      <c r="A342" s="27"/>
      <c r="B342" s="31" t="s">
        <v>58</v>
      </c>
      <c r="C342" s="29">
        <f>SUM(F342,H342,J342,L342)</f>
        <v>261.10000000000002</v>
      </c>
      <c r="D342" s="29"/>
      <c r="E342" s="32">
        <v>0.1</v>
      </c>
      <c r="F342" s="29">
        <f>SUM(E342*4)</f>
        <v>0.4</v>
      </c>
      <c r="G342" s="29">
        <v>0.8</v>
      </c>
      <c r="H342" s="29">
        <f>SUM(G342*4)</f>
        <v>3.2</v>
      </c>
      <c r="I342" s="29">
        <v>16</v>
      </c>
      <c r="J342" s="29">
        <f>SUM(I342*4)</f>
        <v>64</v>
      </c>
      <c r="K342" s="29">
        <v>21.5</v>
      </c>
      <c r="L342" s="29">
        <f>SUM(K342*9)</f>
        <v>193.5</v>
      </c>
      <c r="M342" s="29">
        <f>SUM(E342,G342,I342,K342)</f>
        <v>38.4</v>
      </c>
    </row>
    <row r="343" spans="1:13">
      <c r="A343" s="9"/>
      <c r="B343" s="23" t="s">
        <v>49</v>
      </c>
      <c r="C343">
        <f>SUM(F343,H343,J343,M343,M343,L343)</f>
        <v>331</v>
      </c>
      <c r="D343" s="3"/>
      <c r="E343" s="23">
        <v>19</v>
      </c>
      <c r="F343">
        <f>SUM(E343*4)</f>
        <v>76</v>
      </c>
      <c r="G343" s="23">
        <v>25</v>
      </c>
      <c r="H343">
        <f>SUM(G343*4)</f>
        <v>100</v>
      </c>
      <c r="I343" s="23">
        <v>2</v>
      </c>
      <c r="J343">
        <f>SUM(I343*4)</f>
        <v>8</v>
      </c>
      <c r="K343" s="23">
        <v>5</v>
      </c>
      <c r="L343">
        <f>SUM(K343*9)</f>
        <v>45</v>
      </c>
      <c r="M343">
        <f>SUM(E343,G343,I343,K343)</f>
        <v>51</v>
      </c>
    </row>
    <row r="344" spans="1:13">
      <c r="A344" s="27" t="s">
        <v>47</v>
      </c>
      <c r="B344" s="31"/>
      <c r="C344" s="29">
        <f>SUM(C339,C340,C341,C342,C343)</f>
        <v>1162.8000000000002</v>
      </c>
      <c r="D344" s="29"/>
      <c r="E344" s="32"/>
      <c r="F344" s="29"/>
      <c r="G344" s="29"/>
      <c r="H344" s="29"/>
      <c r="I344" s="29"/>
      <c r="J344" s="29"/>
      <c r="K344" s="29"/>
      <c r="L344" s="29"/>
      <c r="M344" s="29"/>
    </row>
    <row r="345" spans="1:13" ht="18.75">
      <c r="A345" s="9" t="s">
        <v>152</v>
      </c>
      <c r="B345" s="10"/>
      <c r="C345" s="4">
        <f>SUM(C332,C338,C344)</f>
        <v>3601.9</v>
      </c>
      <c r="D345" s="4"/>
      <c r="E345" s="7">
        <f t="shared" ref="E345:M345" si="34">SUM(E329:E343)</f>
        <v>138.80000000000001</v>
      </c>
      <c r="F345" s="3">
        <f t="shared" si="34"/>
        <v>555.20000000000005</v>
      </c>
      <c r="G345" s="3">
        <f t="shared" si="34"/>
        <v>286.40000000000003</v>
      </c>
      <c r="H345" s="3">
        <f t="shared" si="34"/>
        <v>1145.6000000000001</v>
      </c>
      <c r="I345" s="3">
        <f t="shared" si="34"/>
        <v>93.6</v>
      </c>
      <c r="J345" s="3">
        <f t="shared" si="34"/>
        <v>374.4</v>
      </c>
      <c r="K345" s="3">
        <f t="shared" si="34"/>
        <v>118.3</v>
      </c>
      <c r="L345" s="3">
        <f t="shared" si="34"/>
        <v>1064.6999999999998</v>
      </c>
      <c r="M345" s="4">
        <f t="shared" si="34"/>
        <v>949.1</v>
      </c>
    </row>
    <row r="346" spans="1:13">
      <c r="A346" s="27" t="s">
        <v>15</v>
      </c>
      <c r="B346" s="31"/>
      <c r="C346" s="29"/>
      <c r="D346" s="29"/>
      <c r="E346" s="32"/>
      <c r="F346" s="29">
        <f>SUM(F345/(C345/100))</f>
        <v>15.414087009633807</v>
      </c>
      <c r="G346" s="29"/>
      <c r="H346" s="29">
        <f>SUM(H345/(C345/100))</f>
        <v>31.805436019878403</v>
      </c>
      <c r="I346" s="29"/>
      <c r="J346" s="26"/>
      <c r="K346" s="29"/>
      <c r="L346" s="26"/>
      <c r="M346" s="26"/>
    </row>
    <row r="347" spans="1:13" ht="18.75">
      <c r="A347" s="9"/>
      <c r="B347" s="10"/>
      <c r="C347" s="3"/>
      <c r="D347" s="3"/>
      <c r="E347" s="7"/>
      <c r="F347" s="3"/>
      <c r="G347" s="3"/>
      <c r="H347" s="4">
        <f>SUM(F346+H346)</f>
        <v>47.21952302951221</v>
      </c>
      <c r="I347" s="3"/>
      <c r="J347" s="4">
        <f>SUM(J345/(C345/100))</f>
        <v>10.394514006496571</v>
      </c>
      <c r="K347" s="3"/>
      <c r="L347" s="4">
        <f>SUM(L345/(C345/100))</f>
        <v>29.559399205974621</v>
      </c>
      <c r="M347" s="3"/>
    </row>
    <row r="373" spans="1:15">
      <c r="A373" s="24" t="s">
        <v>141</v>
      </c>
      <c r="B373" s="24" t="s">
        <v>129</v>
      </c>
      <c r="C373" s="24" t="s">
        <v>130</v>
      </c>
      <c r="E373" s="24" t="s">
        <v>151</v>
      </c>
      <c r="H373" s="24" t="s">
        <v>153</v>
      </c>
      <c r="J373" s="24" t="s">
        <v>155</v>
      </c>
      <c r="K373" s="25" t="s">
        <v>161</v>
      </c>
    </row>
    <row r="375" spans="1:15">
      <c r="A375" t="s">
        <v>86</v>
      </c>
      <c r="B375" t="s">
        <v>87</v>
      </c>
      <c r="C375" t="s">
        <v>131</v>
      </c>
      <c r="E375" t="s">
        <v>86</v>
      </c>
      <c r="H375" t="s">
        <v>154</v>
      </c>
      <c r="J375" t="s">
        <v>131</v>
      </c>
      <c r="K375">
        <v>4</v>
      </c>
    </row>
    <row r="377" spans="1:15">
      <c r="A377" t="s">
        <v>88</v>
      </c>
      <c r="B377" t="s">
        <v>89</v>
      </c>
      <c r="C377" t="s">
        <v>131</v>
      </c>
      <c r="E377" t="s">
        <v>88</v>
      </c>
      <c r="H377" t="s">
        <v>154</v>
      </c>
      <c r="J377" t="s">
        <v>131</v>
      </c>
      <c r="K377">
        <v>4</v>
      </c>
    </row>
    <row r="378" spans="1:15">
      <c r="A378" t="s">
        <v>90</v>
      </c>
      <c r="B378" t="s">
        <v>91</v>
      </c>
      <c r="C378" t="s">
        <v>131</v>
      </c>
      <c r="E378" t="s">
        <v>90</v>
      </c>
      <c r="H378" t="s">
        <v>91</v>
      </c>
      <c r="J378" t="s">
        <v>131</v>
      </c>
      <c r="K378">
        <v>7</v>
      </c>
      <c r="L378" t="s">
        <v>162</v>
      </c>
      <c r="N378" t="s">
        <v>163</v>
      </c>
    </row>
    <row r="379" spans="1:15">
      <c r="A379" t="s">
        <v>92</v>
      </c>
      <c r="B379" t="s">
        <v>93</v>
      </c>
      <c r="C379" t="s">
        <v>131</v>
      </c>
      <c r="E379" t="s">
        <v>92</v>
      </c>
      <c r="H379" t="s">
        <v>93</v>
      </c>
      <c r="J379" t="s">
        <v>131</v>
      </c>
      <c r="K379">
        <v>3</v>
      </c>
      <c r="L379" t="s">
        <v>165</v>
      </c>
    </row>
    <row r="380" spans="1:15">
      <c r="A380" t="s">
        <v>94</v>
      </c>
      <c r="B380" t="s">
        <v>156</v>
      </c>
      <c r="C380" t="s">
        <v>131</v>
      </c>
      <c r="E380" t="s">
        <v>94</v>
      </c>
      <c r="H380" t="s">
        <v>156</v>
      </c>
      <c r="J380" t="s">
        <v>131</v>
      </c>
      <c r="K380">
        <v>5</v>
      </c>
    </row>
    <row r="381" spans="1:15">
      <c r="A381" t="s">
        <v>95</v>
      </c>
      <c r="B381" t="s">
        <v>157</v>
      </c>
      <c r="C381" t="s">
        <v>131</v>
      </c>
      <c r="E381" t="s">
        <v>95</v>
      </c>
      <c r="H381" t="s">
        <v>157</v>
      </c>
      <c r="J381" t="s">
        <v>131</v>
      </c>
      <c r="K381">
        <v>10</v>
      </c>
    </row>
    <row r="382" spans="1:15" ht="15.75">
      <c r="A382" t="s">
        <v>96</v>
      </c>
      <c r="B382" t="s">
        <v>97</v>
      </c>
      <c r="C382" t="s">
        <v>131</v>
      </c>
      <c r="D382" s="1"/>
      <c r="E382" t="s">
        <v>96</v>
      </c>
      <c r="H382" t="s">
        <v>97</v>
      </c>
      <c r="J382" t="s">
        <v>131</v>
      </c>
      <c r="K382" s="1">
        <v>7.5</v>
      </c>
      <c r="L382" t="s">
        <v>166</v>
      </c>
    </row>
    <row r="383" spans="1:15" ht="15.75">
      <c r="A383" t="s">
        <v>98</v>
      </c>
      <c r="B383" t="s">
        <v>100</v>
      </c>
      <c r="C383" t="s">
        <v>131</v>
      </c>
      <c r="D383" s="2"/>
      <c r="E383" t="s">
        <v>98</v>
      </c>
      <c r="H383" t="s">
        <v>102</v>
      </c>
      <c r="J383" t="s">
        <v>131</v>
      </c>
      <c r="K383">
        <v>2.6</v>
      </c>
      <c r="L383" t="s">
        <v>168</v>
      </c>
      <c r="M383">
        <v>10.41</v>
      </c>
      <c r="N383" t="s">
        <v>167</v>
      </c>
      <c r="O383" t="s">
        <v>169</v>
      </c>
    </row>
    <row r="384" spans="1:15">
      <c r="A384" t="s">
        <v>101</v>
      </c>
      <c r="B384" t="s">
        <v>102</v>
      </c>
      <c r="C384" t="s">
        <v>131</v>
      </c>
      <c r="E384" t="s">
        <v>101</v>
      </c>
      <c r="H384" t="s">
        <v>102</v>
      </c>
      <c r="J384" t="s">
        <v>131</v>
      </c>
      <c r="K384">
        <v>4</v>
      </c>
    </row>
    <row r="385" spans="1:15">
      <c r="A385" t="s">
        <v>103</v>
      </c>
      <c r="B385" t="s">
        <v>104</v>
      </c>
      <c r="C385" t="s">
        <v>132</v>
      </c>
      <c r="E385" t="s">
        <v>103</v>
      </c>
      <c r="H385" t="s">
        <v>104</v>
      </c>
      <c r="J385" t="s">
        <v>132</v>
      </c>
      <c r="K385">
        <v>5</v>
      </c>
    </row>
    <row r="386" spans="1:15">
      <c r="A386" t="s">
        <v>105</v>
      </c>
      <c r="B386" t="s">
        <v>106</v>
      </c>
      <c r="C386" t="s">
        <v>132</v>
      </c>
      <c r="E386" t="s">
        <v>105</v>
      </c>
      <c r="H386" t="s">
        <v>106</v>
      </c>
      <c r="J386" t="s">
        <v>132</v>
      </c>
      <c r="K386">
        <v>3.3</v>
      </c>
    </row>
    <row r="387" spans="1:15">
      <c r="A387" t="s">
        <v>107</v>
      </c>
      <c r="B387" t="s">
        <v>93</v>
      </c>
      <c r="C387" t="s">
        <v>131</v>
      </c>
      <c r="E387" t="s">
        <v>107</v>
      </c>
      <c r="H387" t="s">
        <v>120</v>
      </c>
      <c r="J387" t="s">
        <v>131</v>
      </c>
      <c r="K387">
        <v>6.6</v>
      </c>
    </row>
    <row r="388" spans="1:15">
      <c r="A388" t="s">
        <v>108</v>
      </c>
      <c r="B388" t="s">
        <v>109</v>
      </c>
      <c r="C388" t="s">
        <v>131</v>
      </c>
      <c r="E388" t="s">
        <v>110</v>
      </c>
      <c r="H388" t="s">
        <v>120</v>
      </c>
      <c r="J388" t="s">
        <v>131</v>
      </c>
      <c r="K388">
        <v>7</v>
      </c>
      <c r="L388" t="s">
        <v>164</v>
      </c>
    </row>
    <row r="389" spans="1:15">
      <c r="A389" t="s">
        <v>110</v>
      </c>
      <c r="B389" t="s">
        <v>159</v>
      </c>
      <c r="C389" t="s">
        <v>131</v>
      </c>
      <c r="E389" t="s">
        <v>112</v>
      </c>
      <c r="H389" t="s">
        <v>97</v>
      </c>
      <c r="J389" t="s">
        <v>131</v>
      </c>
      <c r="K389">
        <v>4</v>
      </c>
    </row>
    <row r="390" spans="1:15">
      <c r="A390" t="s">
        <v>112</v>
      </c>
      <c r="B390" t="s">
        <v>97</v>
      </c>
      <c r="C390" t="s">
        <v>131</v>
      </c>
      <c r="E390" t="s">
        <v>114</v>
      </c>
      <c r="H390" t="s">
        <v>120</v>
      </c>
      <c r="J390" t="s">
        <v>132</v>
      </c>
      <c r="K390">
        <v>7</v>
      </c>
    </row>
    <row r="391" spans="1:15">
      <c r="A391" t="s">
        <v>114</v>
      </c>
      <c r="B391" t="s">
        <v>111</v>
      </c>
      <c r="C391" t="s">
        <v>132</v>
      </c>
      <c r="E391" t="s">
        <v>115</v>
      </c>
      <c r="H391" t="s">
        <v>116</v>
      </c>
      <c r="J391" t="s">
        <v>132</v>
      </c>
      <c r="K391">
        <v>6.5</v>
      </c>
      <c r="L391" t="s">
        <v>170</v>
      </c>
    </row>
    <row r="392" spans="1:15">
      <c r="A392" t="s">
        <v>115</v>
      </c>
      <c r="B392" t="s">
        <v>116</v>
      </c>
      <c r="C392" t="s">
        <v>132</v>
      </c>
      <c r="E392" t="s">
        <v>41</v>
      </c>
      <c r="H392" t="s">
        <v>158</v>
      </c>
      <c r="J392" t="s">
        <v>133</v>
      </c>
      <c r="K392">
        <v>5</v>
      </c>
    </row>
    <row r="393" spans="1:15">
      <c r="A393" t="s">
        <v>41</v>
      </c>
      <c r="B393" t="s">
        <v>158</v>
      </c>
      <c r="C393" t="s">
        <v>133</v>
      </c>
      <c r="E393" t="s">
        <v>117</v>
      </c>
      <c r="H393" t="s">
        <v>157</v>
      </c>
      <c r="J393" t="s">
        <v>131</v>
      </c>
      <c r="K393">
        <v>10</v>
      </c>
    </row>
    <row r="394" spans="1:15">
      <c r="A394" t="s">
        <v>117</v>
      </c>
      <c r="B394" t="s">
        <v>157</v>
      </c>
      <c r="C394" t="s">
        <v>131</v>
      </c>
      <c r="E394" t="s">
        <v>118</v>
      </c>
      <c r="H394" t="s">
        <v>97</v>
      </c>
      <c r="J394" t="s">
        <v>131</v>
      </c>
      <c r="K394">
        <v>2.12</v>
      </c>
    </row>
    <row r="395" spans="1:15">
      <c r="A395" t="s">
        <v>118</v>
      </c>
      <c r="B395" t="s">
        <v>97</v>
      </c>
      <c r="C395" t="s">
        <v>131</v>
      </c>
      <c r="E395" t="s">
        <v>119</v>
      </c>
      <c r="H395" t="s">
        <v>120</v>
      </c>
      <c r="J395" t="s">
        <v>131</v>
      </c>
      <c r="K395">
        <v>12</v>
      </c>
      <c r="L395" t="s">
        <v>171</v>
      </c>
    </row>
    <row r="396" spans="1:15">
      <c r="A396" t="s">
        <v>119</v>
      </c>
      <c r="B396" t="s">
        <v>120</v>
      </c>
      <c r="C396" t="s">
        <v>131</v>
      </c>
      <c r="E396" t="s">
        <v>121</v>
      </c>
      <c r="H396" t="s">
        <v>116</v>
      </c>
      <c r="J396" t="s">
        <v>131</v>
      </c>
      <c r="L396" t="s">
        <v>172</v>
      </c>
    </row>
    <row r="397" spans="1:15">
      <c r="A397" t="s">
        <v>121</v>
      </c>
      <c r="B397" t="s">
        <v>116</v>
      </c>
      <c r="C397" t="s">
        <v>131</v>
      </c>
      <c r="E397" t="s">
        <v>122</v>
      </c>
      <c r="H397" t="s">
        <v>120</v>
      </c>
      <c r="J397" t="s">
        <v>131</v>
      </c>
      <c r="K397">
        <v>4</v>
      </c>
    </row>
    <row r="398" spans="1:15">
      <c r="A398" t="s">
        <v>122</v>
      </c>
      <c r="B398" t="s">
        <v>120</v>
      </c>
      <c r="C398" t="s">
        <v>131</v>
      </c>
      <c r="E398" t="s">
        <v>123</v>
      </c>
      <c r="H398" t="s">
        <v>124</v>
      </c>
      <c r="J398" t="s">
        <v>132</v>
      </c>
      <c r="K398">
        <v>8</v>
      </c>
    </row>
    <row r="399" spans="1:15">
      <c r="A399" t="s">
        <v>123</v>
      </c>
      <c r="B399" t="s">
        <v>124</v>
      </c>
      <c r="C399" t="s">
        <v>132</v>
      </c>
      <c r="E399" t="s">
        <v>126</v>
      </c>
      <c r="H399">
        <v>2</v>
      </c>
      <c r="J399" t="s">
        <v>132</v>
      </c>
    </row>
    <row r="400" spans="1:15">
      <c r="A400" t="s">
        <v>126</v>
      </c>
      <c r="B400">
        <v>2</v>
      </c>
      <c r="C400" t="s">
        <v>132</v>
      </c>
      <c r="E400" t="s">
        <v>125</v>
      </c>
      <c r="H400" t="s">
        <v>120</v>
      </c>
      <c r="J400" t="s">
        <v>131</v>
      </c>
      <c r="K400">
        <v>6</v>
      </c>
      <c r="L400" t="s">
        <v>175</v>
      </c>
      <c r="N400" t="s">
        <v>173</v>
      </c>
      <c r="O400" t="s">
        <v>174</v>
      </c>
    </row>
    <row r="401" spans="1:15">
      <c r="A401" t="s">
        <v>125</v>
      </c>
      <c r="B401" t="s">
        <v>111</v>
      </c>
      <c r="C401" t="s">
        <v>131</v>
      </c>
      <c r="E401" t="s">
        <v>127</v>
      </c>
      <c r="H401" t="s">
        <v>97</v>
      </c>
      <c r="J401" t="s">
        <v>132</v>
      </c>
      <c r="K401">
        <v>5</v>
      </c>
    </row>
    <row r="402" spans="1:15">
      <c r="A402" t="s">
        <v>127</v>
      </c>
      <c r="B402" t="s">
        <v>97</v>
      </c>
      <c r="C402" t="s">
        <v>132</v>
      </c>
      <c r="E402" t="s">
        <v>128</v>
      </c>
      <c r="H402" t="s">
        <v>120</v>
      </c>
      <c r="J402" t="s">
        <v>131</v>
      </c>
      <c r="K402">
        <v>6</v>
      </c>
      <c r="L402" t="s">
        <v>175</v>
      </c>
      <c r="N402" t="s">
        <v>173</v>
      </c>
      <c r="O402" t="s">
        <v>174</v>
      </c>
    </row>
    <row r="403" spans="1:15">
      <c r="A403" t="s">
        <v>128</v>
      </c>
      <c r="B403" t="s">
        <v>111</v>
      </c>
      <c r="C403" t="s">
        <v>131</v>
      </c>
      <c r="E403" t="s">
        <v>78</v>
      </c>
      <c r="J403" t="s">
        <v>132</v>
      </c>
      <c r="K403">
        <v>6</v>
      </c>
    </row>
    <row r="404" spans="1:15">
      <c r="A404" t="s">
        <v>78</v>
      </c>
      <c r="C404" t="s">
        <v>132</v>
      </c>
      <c r="E404" t="s">
        <v>79</v>
      </c>
      <c r="J404" t="s">
        <v>132</v>
      </c>
      <c r="K404">
        <v>6</v>
      </c>
    </row>
    <row r="405" spans="1:15">
      <c r="A405" t="s">
        <v>79</v>
      </c>
      <c r="C405" t="s">
        <v>132</v>
      </c>
      <c r="E405" t="s">
        <v>80</v>
      </c>
      <c r="J405" t="s">
        <v>132</v>
      </c>
      <c r="K405">
        <v>6</v>
      </c>
    </row>
    <row r="406" spans="1:15">
      <c r="A406" t="s">
        <v>80</v>
      </c>
      <c r="C406" t="s">
        <v>132</v>
      </c>
      <c r="E406" t="s">
        <v>81</v>
      </c>
      <c r="J406" t="s">
        <v>132</v>
      </c>
    </row>
    <row r="407" spans="1:15">
      <c r="A407" t="s">
        <v>81</v>
      </c>
      <c r="C407" t="s">
        <v>132</v>
      </c>
      <c r="E407" t="s">
        <v>83</v>
      </c>
      <c r="J407" t="s">
        <v>132</v>
      </c>
    </row>
    <row r="408" spans="1:15">
      <c r="A408" t="s">
        <v>83</v>
      </c>
      <c r="C408" t="s">
        <v>132</v>
      </c>
    </row>
    <row r="410" spans="1:15">
      <c r="K410">
        <f>SUM(K375:K407)</f>
        <v>162.62</v>
      </c>
      <c r="L410" t="s">
        <v>176</v>
      </c>
    </row>
    <row r="412" spans="1:15">
      <c r="K412" t="s">
        <v>177</v>
      </c>
    </row>
  </sheetData>
  <pageMargins left="0.7" right="0.7" top="0.75" bottom="0.75" header="0.3" footer="0.3"/>
  <pageSetup pageOrder="overThenDown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Plattsburgh State University of New York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maynars</dc:creator>
  <cp:lastModifiedBy>SUNY</cp:lastModifiedBy>
  <cp:lastPrinted>2012-09-27T16:12:13Z</cp:lastPrinted>
  <dcterms:created xsi:type="dcterms:W3CDTF">2012-07-29T02:07:24Z</dcterms:created>
  <dcterms:modified xsi:type="dcterms:W3CDTF">2012-10-17T20:16:11Z</dcterms:modified>
</cp:coreProperties>
</file>